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8675" windowHeight="7185"/>
  </bookViews>
  <sheets>
    <sheet name="el.deska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79" i="1" l="1"/>
  <c r="C76" i="1"/>
  <c r="E65" i="1"/>
  <c r="D65" i="1"/>
  <c r="F64" i="1"/>
  <c r="F63" i="1"/>
  <c r="F62" i="1"/>
  <c r="F61" i="1"/>
  <c r="G60" i="1"/>
  <c r="F60" i="1"/>
  <c r="F57" i="1"/>
  <c r="F56" i="1"/>
  <c r="G54" i="1"/>
  <c r="G65" i="1" s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8" i="1"/>
  <c r="F65" i="1" s="1"/>
  <c r="E34" i="1"/>
  <c r="D34" i="1"/>
  <c r="F33" i="1"/>
  <c r="F32" i="1"/>
  <c r="F31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O11" i="1"/>
  <c r="F11" i="1"/>
  <c r="G10" i="1"/>
  <c r="F10" i="1"/>
  <c r="G9" i="1"/>
  <c r="F9" i="1"/>
  <c r="G8" i="1"/>
  <c r="F8" i="1"/>
  <c r="G7" i="1"/>
  <c r="F7" i="1"/>
  <c r="G6" i="1"/>
  <c r="F6" i="1"/>
  <c r="F34" i="1" s="1"/>
  <c r="G5" i="1"/>
  <c r="G34" i="1" s="1"/>
</calcChain>
</file>

<file path=xl/sharedStrings.xml><?xml version="1.0" encoding="utf-8"?>
<sst xmlns="http://schemas.openxmlformats.org/spreadsheetml/2006/main" count="101" uniqueCount="92">
  <si>
    <t>Návrh rozpočtu obce Starý Bydžov na rok 2019 v tis. Kč</t>
  </si>
  <si>
    <t>rozpočet</t>
  </si>
  <si>
    <t>plnění</t>
  </si>
  <si>
    <t>rok 2018</t>
  </si>
  <si>
    <t>01-10</t>
  </si>
  <si>
    <t>01-12 odhad</t>
  </si>
  <si>
    <t>rok 2019</t>
  </si>
  <si>
    <t>Rozpočtové příjmy:</t>
  </si>
  <si>
    <t>paragraf</t>
  </si>
  <si>
    <t>položka</t>
  </si>
  <si>
    <t>název</t>
  </si>
  <si>
    <t>Daň z př.fyz.os.ze závislé činnosti a funkč.požitků</t>
  </si>
  <si>
    <t>Daň z př.fyz.os.ze samostatné výdělečné činnosti</t>
  </si>
  <si>
    <t>Daň z př.fyz.os. vybírána sražkou</t>
  </si>
  <si>
    <t>Daň z právnických osob</t>
  </si>
  <si>
    <t>Daň z příjmů právnických osob za obce</t>
  </si>
  <si>
    <t>Daň z přidané hodnoty</t>
  </si>
  <si>
    <t>Odvody z odnětí půdy ze zemědělského původního fondu</t>
  </si>
  <si>
    <t>Poplatek za komunální odpad</t>
  </si>
  <si>
    <t>Poplatek ze psů</t>
  </si>
  <si>
    <t>Správní poplatky</t>
  </si>
  <si>
    <t>Daň z hazardních her</t>
  </si>
  <si>
    <t>Zrušený odvod z loterií</t>
  </si>
  <si>
    <t>Daň z nemovitých věcí</t>
  </si>
  <si>
    <t>Neinvestiční přijaté transfery z všeobecné pokladní správy SR</t>
  </si>
  <si>
    <t>Neinv.přij.dotace ze stát.rozpočtu</t>
  </si>
  <si>
    <t>Ostatní neinvestiční transfer ze SR</t>
  </si>
  <si>
    <t>Neinvestiční přijaté transfery od krajů</t>
  </si>
  <si>
    <t>Investiční přijaté transfery od obcí</t>
  </si>
  <si>
    <t>Investiční přijaté transfery od krajů</t>
  </si>
  <si>
    <t>Odvádění a čištění odpadních vod j.n.</t>
  </si>
  <si>
    <t>Příjmy z poskytovaných služeb a výrobků</t>
  </si>
  <si>
    <t>Přijaté neinvestiční dary</t>
  </si>
  <si>
    <t>Bytové hospodářství</t>
  </si>
  <si>
    <t>Nebytové hospodářství</t>
  </si>
  <si>
    <t>Pohřebnictví</t>
  </si>
  <si>
    <t>Příjmy z pronájmu pozemků</t>
  </si>
  <si>
    <t>Využívání a zneškodňování komun.odpadů</t>
  </si>
  <si>
    <t>Činnost místní správy</t>
  </si>
  <si>
    <t>Obecné příjmy a výdaje z finančních operací</t>
  </si>
  <si>
    <t>PŘÍJMY CELKEM</t>
  </si>
  <si>
    <t>Rozpočtové výdaje:</t>
  </si>
  <si>
    <t>Odvádění a čištění odpadních vod a nakládání s kaly</t>
  </si>
  <si>
    <t>Předškolní zařízení</t>
  </si>
  <si>
    <t>Školní stravování - neinv.transfery obcím</t>
  </si>
  <si>
    <t>Činnosti knihovnické</t>
  </si>
  <si>
    <t>Ostatní záležitosti kultury</t>
  </si>
  <si>
    <t>Víceúčelové hřiště</t>
  </si>
  <si>
    <t>Ostatní tělovýchovná činnost</t>
  </si>
  <si>
    <t>Neinv.transfery spolkům-ostatní zájmová činnost</t>
  </si>
  <si>
    <t>Veřejné osvětlení</t>
  </si>
  <si>
    <t>Územní plán</t>
  </si>
  <si>
    <t>Komunál.služby územní rozvoj j.n.</t>
  </si>
  <si>
    <t>Sběr a svoz nebezp.odpadů</t>
  </si>
  <si>
    <t>Sběr a svoz komunálních odpadů</t>
  </si>
  <si>
    <t>Péče o vzhled obcí a veřejnou zeleň</t>
  </si>
  <si>
    <t>Duha o.p.s.</t>
  </si>
  <si>
    <t>Ochrana obyvatelstva</t>
  </si>
  <si>
    <t>Požární ochrana - dobrovolná část</t>
  </si>
  <si>
    <t>Zastupitelstva obcí</t>
  </si>
  <si>
    <t xml:space="preserve">Volby </t>
  </si>
  <si>
    <t>Obecné příjmy a výdaje z fin.operací</t>
  </si>
  <si>
    <t>Pojištění funkčně nespecifické</t>
  </si>
  <si>
    <t>Ostatní finanční operace</t>
  </si>
  <si>
    <t>Vratky minulých let</t>
  </si>
  <si>
    <t>PROVOZNÍ VÝDAJE CELKEM</t>
  </si>
  <si>
    <t>Rozčlenění dle tříd:</t>
  </si>
  <si>
    <t>1.</t>
  </si>
  <si>
    <t>Daňové příjmy</t>
  </si>
  <si>
    <t>2.</t>
  </si>
  <si>
    <t>Nedaňové příjmy</t>
  </si>
  <si>
    <t xml:space="preserve">3. </t>
  </si>
  <si>
    <t>Kapitálové příjmy</t>
  </si>
  <si>
    <t>4.</t>
  </si>
  <si>
    <t>Přijaté transfery</t>
  </si>
  <si>
    <t xml:space="preserve">Příjmy celkem: </t>
  </si>
  <si>
    <t>5.</t>
  </si>
  <si>
    <t>Běžné výdaje</t>
  </si>
  <si>
    <t>6.</t>
  </si>
  <si>
    <t>Kapitálové výdaje</t>
  </si>
  <si>
    <t>Výdaje celkem:</t>
  </si>
  <si>
    <t xml:space="preserve">Návrh rozpočtu na rok 2019, schválený rozpočet na rok 2018 a očekáváné plnění rozpočtu za rok 2018 je v </t>
  </si>
  <si>
    <t>elektronické podobě zveřejněno na webových stránkách obce www.starybydzov.cz</t>
  </si>
  <si>
    <t>V listinné podobě jsou uvedené dokumenty k nahlédnutí na Obecním úřadě Starý Bydžov v době úředních hodin</t>
  </si>
  <si>
    <t>každé pondělí a čtvrtek od 17:00 do 19:00 hodin.</t>
  </si>
  <si>
    <t>Připomínky k návrhu rozpočtu obce mohou občané uplatnit:</t>
  </si>
  <si>
    <t xml:space="preserve">1) ústně na veřejném zasedání Zastupitelstva obce Starý Bydžov, které se bude konat </t>
  </si>
  <si>
    <t xml:space="preserve">    dne 18.12.2018 od 18:00 hodin na OÚ Starý Bydžov</t>
  </si>
  <si>
    <t>2) písemně do 15.12.2018 na OÚ Starý Bydžov</t>
  </si>
  <si>
    <t>ing. Vladimír Kalugin, starosta obce</t>
  </si>
  <si>
    <t>Vyvěšeno:</t>
  </si>
  <si>
    <t>Sejmuto: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</si>
</sst>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Font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/>
    <xf numFmtId="3" fontId="0" fillId="0" borderId="0" xfId="0" applyNumberFormat="1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Border="1"/>
    <xf numFmtId="44" fontId="9" fillId="0" borderId="0" xfId="1" applyFont="1" applyAlignment="1"/>
    <xf numFmtId="44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0" xfId="0" applyFont="1"/>
    <xf numFmtId="44" fontId="2" fillId="0" borderId="0" xfId="1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14" fontId="2" fillId="0" borderId="0" xfId="0" applyNumberFormat="1" applyFont="1"/>
    <xf numFmtId="0" fontId="11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9;et%202018%20n&#225;vr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3745"/>
      <sheetName val="6171"/>
      <sheetName val="List4"/>
      <sheetName val="List5"/>
      <sheetName val="deska"/>
    </sheetNames>
    <sheetDataSet>
      <sheetData sheetId="0"/>
      <sheetData sheetId="1">
        <row r="13">
          <cell r="C13">
            <v>853</v>
          </cell>
        </row>
      </sheetData>
      <sheetData sheetId="2">
        <row r="28">
          <cell r="C28">
            <v>1048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tabSelected="1" workbookViewId="0">
      <selection activeCell="H7" sqref="H7"/>
    </sheetView>
  </sheetViews>
  <sheetFormatPr defaultRowHeight="15" x14ac:dyDescent="0.25"/>
  <cols>
    <col min="1" max="1" width="9.140625" customWidth="1"/>
    <col min="2" max="2" width="20.5703125" customWidth="1"/>
    <col min="3" max="3" width="53.28515625" customWidth="1"/>
    <col min="4" max="4" width="9.28515625" style="46" customWidth="1"/>
    <col min="5" max="5" width="7.28515625" style="47" customWidth="1"/>
    <col min="6" max="6" width="12.7109375" bestFit="1" customWidth="1"/>
    <col min="7" max="7" width="11.85546875" customWidth="1"/>
    <col min="9" max="9" width="9.140625" style="48"/>
    <col min="10" max="10" width="12.5703125" customWidth="1"/>
    <col min="13" max="13" width="10.7109375" customWidth="1"/>
    <col min="257" max="257" width="9.140625" customWidth="1"/>
    <col min="258" max="258" width="20.5703125" customWidth="1"/>
    <col min="259" max="259" width="53.28515625" customWidth="1"/>
    <col min="260" max="260" width="9.28515625" customWidth="1"/>
    <col min="261" max="261" width="7.28515625" customWidth="1"/>
    <col min="262" max="262" width="12.7109375" bestFit="1" customWidth="1"/>
    <col min="263" max="263" width="11.85546875" customWidth="1"/>
    <col min="266" max="266" width="12.5703125" customWidth="1"/>
    <col min="269" max="269" width="10.7109375" customWidth="1"/>
    <col min="513" max="513" width="9.140625" customWidth="1"/>
    <col min="514" max="514" width="20.5703125" customWidth="1"/>
    <col min="515" max="515" width="53.28515625" customWidth="1"/>
    <col min="516" max="516" width="9.28515625" customWidth="1"/>
    <col min="517" max="517" width="7.28515625" customWidth="1"/>
    <col min="518" max="518" width="12.7109375" bestFit="1" customWidth="1"/>
    <col min="519" max="519" width="11.85546875" customWidth="1"/>
    <col min="522" max="522" width="12.5703125" customWidth="1"/>
    <col min="525" max="525" width="10.7109375" customWidth="1"/>
    <col min="769" max="769" width="9.140625" customWidth="1"/>
    <col min="770" max="770" width="20.5703125" customWidth="1"/>
    <col min="771" max="771" width="53.28515625" customWidth="1"/>
    <col min="772" max="772" width="9.28515625" customWidth="1"/>
    <col min="773" max="773" width="7.28515625" customWidth="1"/>
    <col min="774" max="774" width="12.7109375" bestFit="1" customWidth="1"/>
    <col min="775" max="775" width="11.85546875" customWidth="1"/>
    <col min="778" max="778" width="12.5703125" customWidth="1"/>
    <col min="781" max="781" width="10.7109375" customWidth="1"/>
    <col min="1025" max="1025" width="9.140625" customWidth="1"/>
    <col min="1026" max="1026" width="20.5703125" customWidth="1"/>
    <col min="1027" max="1027" width="53.28515625" customWidth="1"/>
    <col min="1028" max="1028" width="9.28515625" customWidth="1"/>
    <col min="1029" max="1029" width="7.28515625" customWidth="1"/>
    <col min="1030" max="1030" width="12.7109375" bestFit="1" customWidth="1"/>
    <col min="1031" max="1031" width="11.85546875" customWidth="1"/>
    <col min="1034" max="1034" width="12.5703125" customWidth="1"/>
    <col min="1037" max="1037" width="10.7109375" customWidth="1"/>
    <col min="1281" max="1281" width="9.140625" customWidth="1"/>
    <col min="1282" max="1282" width="20.5703125" customWidth="1"/>
    <col min="1283" max="1283" width="53.28515625" customWidth="1"/>
    <col min="1284" max="1284" width="9.28515625" customWidth="1"/>
    <col min="1285" max="1285" width="7.28515625" customWidth="1"/>
    <col min="1286" max="1286" width="12.7109375" bestFit="1" customWidth="1"/>
    <col min="1287" max="1287" width="11.85546875" customWidth="1"/>
    <col min="1290" max="1290" width="12.5703125" customWidth="1"/>
    <col min="1293" max="1293" width="10.7109375" customWidth="1"/>
    <col min="1537" max="1537" width="9.140625" customWidth="1"/>
    <col min="1538" max="1538" width="20.5703125" customWidth="1"/>
    <col min="1539" max="1539" width="53.28515625" customWidth="1"/>
    <col min="1540" max="1540" width="9.28515625" customWidth="1"/>
    <col min="1541" max="1541" width="7.28515625" customWidth="1"/>
    <col min="1542" max="1542" width="12.7109375" bestFit="1" customWidth="1"/>
    <col min="1543" max="1543" width="11.85546875" customWidth="1"/>
    <col min="1546" max="1546" width="12.5703125" customWidth="1"/>
    <col min="1549" max="1549" width="10.7109375" customWidth="1"/>
    <col min="1793" max="1793" width="9.140625" customWidth="1"/>
    <col min="1794" max="1794" width="20.5703125" customWidth="1"/>
    <col min="1795" max="1795" width="53.28515625" customWidth="1"/>
    <col min="1796" max="1796" width="9.28515625" customWidth="1"/>
    <col min="1797" max="1797" width="7.28515625" customWidth="1"/>
    <col min="1798" max="1798" width="12.7109375" bestFit="1" customWidth="1"/>
    <col min="1799" max="1799" width="11.85546875" customWidth="1"/>
    <col min="1802" max="1802" width="12.5703125" customWidth="1"/>
    <col min="1805" max="1805" width="10.7109375" customWidth="1"/>
    <col min="2049" max="2049" width="9.140625" customWidth="1"/>
    <col min="2050" max="2050" width="20.5703125" customWidth="1"/>
    <col min="2051" max="2051" width="53.28515625" customWidth="1"/>
    <col min="2052" max="2052" width="9.28515625" customWidth="1"/>
    <col min="2053" max="2053" width="7.28515625" customWidth="1"/>
    <col min="2054" max="2054" width="12.7109375" bestFit="1" customWidth="1"/>
    <col min="2055" max="2055" width="11.85546875" customWidth="1"/>
    <col min="2058" max="2058" width="12.5703125" customWidth="1"/>
    <col min="2061" max="2061" width="10.7109375" customWidth="1"/>
    <col min="2305" max="2305" width="9.140625" customWidth="1"/>
    <col min="2306" max="2306" width="20.5703125" customWidth="1"/>
    <col min="2307" max="2307" width="53.28515625" customWidth="1"/>
    <col min="2308" max="2308" width="9.28515625" customWidth="1"/>
    <col min="2309" max="2309" width="7.28515625" customWidth="1"/>
    <col min="2310" max="2310" width="12.7109375" bestFit="1" customWidth="1"/>
    <col min="2311" max="2311" width="11.85546875" customWidth="1"/>
    <col min="2314" max="2314" width="12.5703125" customWidth="1"/>
    <col min="2317" max="2317" width="10.7109375" customWidth="1"/>
    <col min="2561" max="2561" width="9.140625" customWidth="1"/>
    <col min="2562" max="2562" width="20.5703125" customWidth="1"/>
    <col min="2563" max="2563" width="53.28515625" customWidth="1"/>
    <col min="2564" max="2564" width="9.28515625" customWidth="1"/>
    <col min="2565" max="2565" width="7.28515625" customWidth="1"/>
    <col min="2566" max="2566" width="12.7109375" bestFit="1" customWidth="1"/>
    <col min="2567" max="2567" width="11.85546875" customWidth="1"/>
    <col min="2570" max="2570" width="12.5703125" customWidth="1"/>
    <col min="2573" max="2573" width="10.7109375" customWidth="1"/>
    <col min="2817" max="2817" width="9.140625" customWidth="1"/>
    <col min="2818" max="2818" width="20.5703125" customWidth="1"/>
    <col min="2819" max="2819" width="53.28515625" customWidth="1"/>
    <col min="2820" max="2820" width="9.28515625" customWidth="1"/>
    <col min="2821" max="2821" width="7.28515625" customWidth="1"/>
    <col min="2822" max="2822" width="12.7109375" bestFit="1" customWidth="1"/>
    <col min="2823" max="2823" width="11.85546875" customWidth="1"/>
    <col min="2826" max="2826" width="12.5703125" customWidth="1"/>
    <col min="2829" max="2829" width="10.7109375" customWidth="1"/>
    <col min="3073" max="3073" width="9.140625" customWidth="1"/>
    <col min="3074" max="3074" width="20.5703125" customWidth="1"/>
    <col min="3075" max="3075" width="53.28515625" customWidth="1"/>
    <col min="3076" max="3076" width="9.28515625" customWidth="1"/>
    <col min="3077" max="3077" width="7.28515625" customWidth="1"/>
    <col min="3078" max="3078" width="12.7109375" bestFit="1" customWidth="1"/>
    <col min="3079" max="3079" width="11.85546875" customWidth="1"/>
    <col min="3082" max="3082" width="12.5703125" customWidth="1"/>
    <col min="3085" max="3085" width="10.7109375" customWidth="1"/>
    <col min="3329" max="3329" width="9.140625" customWidth="1"/>
    <col min="3330" max="3330" width="20.5703125" customWidth="1"/>
    <col min="3331" max="3331" width="53.28515625" customWidth="1"/>
    <col min="3332" max="3332" width="9.28515625" customWidth="1"/>
    <col min="3333" max="3333" width="7.28515625" customWidth="1"/>
    <col min="3334" max="3334" width="12.7109375" bestFit="1" customWidth="1"/>
    <col min="3335" max="3335" width="11.85546875" customWidth="1"/>
    <col min="3338" max="3338" width="12.5703125" customWidth="1"/>
    <col min="3341" max="3341" width="10.7109375" customWidth="1"/>
    <col min="3585" max="3585" width="9.140625" customWidth="1"/>
    <col min="3586" max="3586" width="20.5703125" customWidth="1"/>
    <col min="3587" max="3587" width="53.28515625" customWidth="1"/>
    <col min="3588" max="3588" width="9.28515625" customWidth="1"/>
    <col min="3589" max="3589" width="7.28515625" customWidth="1"/>
    <col min="3590" max="3590" width="12.7109375" bestFit="1" customWidth="1"/>
    <col min="3591" max="3591" width="11.85546875" customWidth="1"/>
    <col min="3594" max="3594" width="12.5703125" customWidth="1"/>
    <col min="3597" max="3597" width="10.7109375" customWidth="1"/>
    <col min="3841" max="3841" width="9.140625" customWidth="1"/>
    <col min="3842" max="3842" width="20.5703125" customWidth="1"/>
    <col min="3843" max="3843" width="53.28515625" customWidth="1"/>
    <col min="3844" max="3844" width="9.28515625" customWidth="1"/>
    <col min="3845" max="3845" width="7.28515625" customWidth="1"/>
    <col min="3846" max="3846" width="12.7109375" bestFit="1" customWidth="1"/>
    <col min="3847" max="3847" width="11.85546875" customWidth="1"/>
    <col min="3850" max="3850" width="12.5703125" customWidth="1"/>
    <col min="3853" max="3853" width="10.7109375" customWidth="1"/>
    <col min="4097" max="4097" width="9.140625" customWidth="1"/>
    <col min="4098" max="4098" width="20.5703125" customWidth="1"/>
    <col min="4099" max="4099" width="53.28515625" customWidth="1"/>
    <col min="4100" max="4100" width="9.28515625" customWidth="1"/>
    <col min="4101" max="4101" width="7.28515625" customWidth="1"/>
    <col min="4102" max="4102" width="12.7109375" bestFit="1" customWidth="1"/>
    <col min="4103" max="4103" width="11.85546875" customWidth="1"/>
    <col min="4106" max="4106" width="12.5703125" customWidth="1"/>
    <col min="4109" max="4109" width="10.7109375" customWidth="1"/>
    <col min="4353" max="4353" width="9.140625" customWidth="1"/>
    <col min="4354" max="4354" width="20.5703125" customWidth="1"/>
    <col min="4355" max="4355" width="53.28515625" customWidth="1"/>
    <col min="4356" max="4356" width="9.28515625" customWidth="1"/>
    <col min="4357" max="4357" width="7.28515625" customWidth="1"/>
    <col min="4358" max="4358" width="12.7109375" bestFit="1" customWidth="1"/>
    <col min="4359" max="4359" width="11.85546875" customWidth="1"/>
    <col min="4362" max="4362" width="12.5703125" customWidth="1"/>
    <col min="4365" max="4365" width="10.7109375" customWidth="1"/>
    <col min="4609" max="4609" width="9.140625" customWidth="1"/>
    <col min="4610" max="4610" width="20.5703125" customWidth="1"/>
    <col min="4611" max="4611" width="53.28515625" customWidth="1"/>
    <col min="4612" max="4612" width="9.28515625" customWidth="1"/>
    <col min="4613" max="4613" width="7.28515625" customWidth="1"/>
    <col min="4614" max="4614" width="12.7109375" bestFit="1" customWidth="1"/>
    <col min="4615" max="4615" width="11.85546875" customWidth="1"/>
    <col min="4618" max="4618" width="12.5703125" customWidth="1"/>
    <col min="4621" max="4621" width="10.7109375" customWidth="1"/>
    <col min="4865" max="4865" width="9.140625" customWidth="1"/>
    <col min="4866" max="4866" width="20.5703125" customWidth="1"/>
    <col min="4867" max="4867" width="53.28515625" customWidth="1"/>
    <col min="4868" max="4868" width="9.28515625" customWidth="1"/>
    <col min="4869" max="4869" width="7.28515625" customWidth="1"/>
    <col min="4870" max="4870" width="12.7109375" bestFit="1" customWidth="1"/>
    <col min="4871" max="4871" width="11.85546875" customWidth="1"/>
    <col min="4874" max="4874" width="12.5703125" customWidth="1"/>
    <col min="4877" max="4877" width="10.7109375" customWidth="1"/>
    <col min="5121" max="5121" width="9.140625" customWidth="1"/>
    <col min="5122" max="5122" width="20.5703125" customWidth="1"/>
    <col min="5123" max="5123" width="53.28515625" customWidth="1"/>
    <col min="5124" max="5124" width="9.28515625" customWidth="1"/>
    <col min="5125" max="5125" width="7.28515625" customWidth="1"/>
    <col min="5126" max="5126" width="12.7109375" bestFit="1" customWidth="1"/>
    <col min="5127" max="5127" width="11.85546875" customWidth="1"/>
    <col min="5130" max="5130" width="12.5703125" customWidth="1"/>
    <col min="5133" max="5133" width="10.7109375" customWidth="1"/>
    <col min="5377" max="5377" width="9.140625" customWidth="1"/>
    <col min="5378" max="5378" width="20.5703125" customWidth="1"/>
    <col min="5379" max="5379" width="53.28515625" customWidth="1"/>
    <col min="5380" max="5380" width="9.28515625" customWidth="1"/>
    <col min="5381" max="5381" width="7.28515625" customWidth="1"/>
    <col min="5382" max="5382" width="12.7109375" bestFit="1" customWidth="1"/>
    <col min="5383" max="5383" width="11.85546875" customWidth="1"/>
    <col min="5386" max="5386" width="12.5703125" customWidth="1"/>
    <col min="5389" max="5389" width="10.7109375" customWidth="1"/>
    <col min="5633" max="5633" width="9.140625" customWidth="1"/>
    <col min="5634" max="5634" width="20.5703125" customWidth="1"/>
    <col min="5635" max="5635" width="53.28515625" customWidth="1"/>
    <col min="5636" max="5636" width="9.28515625" customWidth="1"/>
    <col min="5637" max="5637" width="7.28515625" customWidth="1"/>
    <col min="5638" max="5638" width="12.7109375" bestFit="1" customWidth="1"/>
    <col min="5639" max="5639" width="11.85546875" customWidth="1"/>
    <col min="5642" max="5642" width="12.5703125" customWidth="1"/>
    <col min="5645" max="5645" width="10.7109375" customWidth="1"/>
    <col min="5889" max="5889" width="9.140625" customWidth="1"/>
    <col min="5890" max="5890" width="20.5703125" customWidth="1"/>
    <col min="5891" max="5891" width="53.28515625" customWidth="1"/>
    <col min="5892" max="5892" width="9.28515625" customWidth="1"/>
    <col min="5893" max="5893" width="7.28515625" customWidth="1"/>
    <col min="5894" max="5894" width="12.7109375" bestFit="1" customWidth="1"/>
    <col min="5895" max="5895" width="11.85546875" customWidth="1"/>
    <col min="5898" max="5898" width="12.5703125" customWidth="1"/>
    <col min="5901" max="5901" width="10.7109375" customWidth="1"/>
    <col min="6145" max="6145" width="9.140625" customWidth="1"/>
    <col min="6146" max="6146" width="20.5703125" customWidth="1"/>
    <col min="6147" max="6147" width="53.28515625" customWidth="1"/>
    <col min="6148" max="6148" width="9.28515625" customWidth="1"/>
    <col min="6149" max="6149" width="7.28515625" customWidth="1"/>
    <col min="6150" max="6150" width="12.7109375" bestFit="1" customWidth="1"/>
    <col min="6151" max="6151" width="11.85546875" customWidth="1"/>
    <col min="6154" max="6154" width="12.5703125" customWidth="1"/>
    <col min="6157" max="6157" width="10.7109375" customWidth="1"/>
    <col min="6401" max="6401" width="9.140625" customWidth="1"/>
    <col min="6402" max="6402" width="20.5703125" customWidth="1"/>
    <col min="6403" max="6403" width="53.28515625" customWidth="1"/>
    <col min="6404" max="6404" width="9.28515625" customWidth="1"/>
    <col min="6405" max="6405" width="7.28515625" customWidth="1"/>
    <col min="6406" max="6406" width="12.7109375" bestFit="1" customWidth="1"/>
    <col min="6407" max="6407" width="11.85546875" customWidth="1"/>
    <col min="6410" max="6410" width="12.5703125" customWidth="1"/>
    <col min="6413" max="6413" width="10.7109375" customWidth="1"/>
    <col min="6657" max="6657" width="9.140625" customWidth="1"/>
    <col min="6658" max="6658" width="20.5703125" customWidth="1"/>
    <col min="6659" max="6659" width="53.28515625" customWidth="1"/>
    <col min="6660" max="6660" width="9.28515625" customWidth="1"/>
    <col min="6661" max="6661" width="7.28515625" customWidth="1"/>
    <col min="6662" max="6662" width="12.7109375" bestFit="1" customWidth="1"/>
    <col min="6663" max="6663" width="11.85546875" customWidth="1"/>
    <col min="6666" max="6666" width="12.5703125" customWidth="1"/>
    <col min="6669" max="6669" width="10.7109375" customWidth="1"/>
    <col min="6913" max="6913" width="9.140625" customWidth="1"/>
    <col min="6914" max="6914" width="20.5703125" customWidth="1"/>
    <col min="6915" max="6915" width="53.28515625" customWidth="1"/>
    <col min="6916" max="6916" width="9.28515625" customWidth="1"/>
    <col min="6917" max="6917" width="7.28515625" customWidth="1"/>
    <col min="6918" max="6918" width="12.7109375" bestFit="1" customWidth="1"/>
    <col min="6919" max="6919" width="11.85546875" customWidth="1"/>
    <col min="6922" max="6922" width="12.5703125" customWidth="1"/>
    <col min="6925" max="6925" width="10.7109375" customWidth="1"/>
    <col min="7169" max="7169" width="9.140625" customWidth="1"/>
    <col min="7170" max="7170" width="20.5703125" customWidth="1"/>
    <col min="7171" max="7171" width="53.28515625" customWidth="1"/>
    <col min="7172" max="7172" width="9.28515625" customWidth="1"/>
    <col min="7173" max="7173" width="7.28515625" customWidth="1"/>
    <col min="7174" max="7174" width="12.7109375" bestFit="1" customWidth="1"/>
    <col min="7175" max="7175" width="11.85546875" customWidth="1"/>
    <col min="7178" max="7178" width="12.5703125" customWidth="1"/>
    <col min="7181" max="7181" width="10.7109375" customWidth="1"/>
    <col min="7425" max="7425" width="9.140625" customWidth="1"/>
    <col min="7426" max="7426" width="20.5703125" customWidth="1"/>
    <col min="7427" max="7427" width="53.28515625" customWidth="1"/>
    <col min="7428" max="7428" width="9.28515625" customWidth="1"/>
    <col min="7429" max="7429" width="7.28515625" customWidth="1"/>
    <col min="7430" max="7430" width="12.7109375" bestFit="1" customWidth="1"/>
    <col min="7431" max="7431" width="11.85546875" customWidth="1"/>
    <col min="7434" max="7434" width="12.5703125" customWidth="1"/>
    <col min="7437" max="7437" width="10.7109375" customWidth="1"/>
    <col min="7681" max="7681" width="9.140625" customWidth="1"/>
    <col min="7682" max="7682" width="20.5703125" customWidth="1"/>
    <col min="7683" max="7683" width="53.28515625" customWidth="1"/>
    <col min="7684" max="7684" width="9.28515625" customWidth="1"/>
    <col min="7685" max="7685" width="7.28515625" customWidth="1"/>
    <col min="7686" max="7686" width="12.7109375" bestFit="1" customWidth="1"/>
    <col min="7687" max="7687" width="11.85546875" customWidth="1"/>
    <col min="7690" max="7690" width="12.5703125" customWidth="1"/>
    <col min="7693" max="7693" width="10.7109375" customWidth="1"/>
    <col min="7937" max="7937" width="9.140625" customWidth="1"/>
    <col min="7938" max="7938" width="20.5703125" customWidth="1"/>
    <col min="7939" max="7939" width="53.28515625" customWidth="1"/>
    <col min="7940" max="7940" width="9.28515625" customWidth="1"/>
    <col min="7941" max="7941" width="7.28515625" customWidth="1"/>
    <col min="7942" max="7942" width="12.7109375" bestFit="1" customWidth="1"/>
    <col min="7943" max="7943" width="11.85546875" customWidth="1"/>
    <col min="7946" max="7946" width="12.5703125" customWidth="1"/>
    <col min="7949" max="7949" width="10.7109375" customWidth="1"/>
    <col min="8193" max="8193" width="9.140625" customWidth="1"/>
    <col min="8194" max="8194" width="20.5703125" customWidth="1"/>
    <col min="8195" max="8195" width="53.28515625" customWidth="1"/>
    <col min="8196" max="8196" width="9.28515625" customWidth="1"/>
    <col min="8197" max="8197" width="7.28515625" customWidth="1"/>
    <col min="8198" max="8198" width="12.7109375" bestFit="1" customWidth="1"/>
    <col min="8199" max="8199" width="11.85546875" customWidth="1"/>
    <col min="8202" max="8202" width="12.5703125" customWidth="1"/>
    <col min="8205" max="8205" width="10.7109375" customWidth="1"/>
    <col min="8449" max="8449" width="9.140625" customWidth="1"/>
    <col min="8450" max="8450" width="20.5703125" customWidth="1"/>
    <col min="8451" max="8451" width="53.28515625" customWidth="1"/>
    <col min="8452" max="8452" width="9.28515625" customWidth="1"/>
    <col min="8453" max="8453" width="7.28515625" customWidth="1"/>
    <col min="8454" max="8454" width="12.7109375" bestFit="1" customWidth="1"/>
    <col min="8455" max="8455" width="11.85546875" customWidth="1"/>
    <col min="8458" max="8458" width="12.5703125" customWidth="1"/>
    <col min="8461" max="8461" width="10.7109375" customWidth="1"/>
    <col min="8705" max="8705" width="9.140625" customWidth="1"/>
    <col min="8706" max="8706" width="20.5703125" customWidth="1"/>
    <col min="8707" max="8707" width="53.28515625" customWidth="1"/>
    <col min="8708" max="8708" width="9.28515625" customWidth="1"/>
    <col min="8709" max="8709" width="7.28515625" customWidth="1"/>
    <col min="8710" max="8710" width="12.7109375" bestFit="1" customWidth="1"/>
    <col min="8711" max="8711" width="11.85546875" customWidth="1"/>
    <col min="8714" max="8714" width="12.5703125" customWidth="1"/>
    <col min="8717" max="8717" width="10.7109375" customWidth="1"/>
    <col min="8961" max="8961" width="9.140625" customWidth="1"/>
    <col min="8962" max="8962" width="20.5703125" customWidth="1"/>
    <col min="8963" max="8963" width="53.28515625" customWidth="1"/>
    <col min="8964" max="8964" width="9.28515625" customWidth="1"/>
    <col min="8965" max="8965" width="7.28515625" customWidth="1"/>
    <col min="8966" max="8966" width="12.7109375" bestFit="1" customWidth="1"/>
    <col min="8967" max="8967" width="11.85546875" customWidth="1"/>
    <col min="8970" max="8970" width="12.5703125" customWidth="1"/>
    <col min="8973" max="8973" width="10.7109375" customWidth="1"/>
    <col min="9217" max="9217" width="9.140625" customWidth="1"/>
    <col min="9218" max="9218" width="20.5703125" customWidth="1"/>
    <col min="9219" max="9219" width="53.28515625" customWidth="1"/>
    <col min="9220" max="9220" width="9.28515625" customWidth="1"/>
    <col min="9221" max="9221" width="7.28515625" customWidth="1"/>
    <col min="9222" max="9222" width="12.7109375" bestFit="1" customWidth="1"/>
    <col min="9223" max="9223" width="11.85546875" customWidth="1"/>
    <col min="9226" max="9226" width="12.5703125" customWidth="1"/>
    <col min="9229" max="9229" width="10.7109375" customWidth="1"/>
    <col min="9473" max="9473" width="9.140625" customWidth="1"/>
    <col min="9474" max="9474" width="20.5703125" customWidth="1"/>
    <col min="9475" max="9475" width="53.28515625" customWidth="1"/>
    <col min="9476" max="9476" width="9.28515625" customWidth="1"/>
    <col min="9477" max="9477" width="7.28515625" customWidth="1"/>
    <col min="9478" max="9478" width="12.7109375" bestFit="1" customWidth="1"/>
    <col min="9479" max="9479" width="11.85546875" customWidth="1"/>
    <col min="9482" max="9482" width="12.5703125" customWidth="1"/>
    <col min="9485" max="9485" width="10.7109375" customWidth="1"/>
    <col min="9729" max="9729" width="9.140625" customWidth="1"/>
    <col min="9730" max="9730" width="20.5703125" customWidth="1"/>
    <col min="9731" max="9731" width="53.28515625" customWidth="1"/>
    <col min="9732" max="9732" width="9.28515625" customWidth="1"/>
    <col min="9733" max="9733" width="7.28515625" customWidth="1"/>
    <col min="9734" max="9734" width="12.7109375" bestFit="1" customWidth="1"/>
    <col min="9735" max="9735" width="11.85546875" customWidth="1"/>
    <col min="9738" max="9738" width="12.5703125" customWidth="1"/>
    <col min="9741" max="9741" width="10.7109375" customWidth="1"/>
    <col min="9985" max="9985" width="9.140625" customWidth="1"/>
    <col min="9986" max="9986" width="20.5703125" customWidth="1"/>
    <col min="9987" max="9987" width="53.28515625" customWidth="1"/>
    <col min="9988" max="9988" width="9.28515625" customWidth="1"/>
    <col min="9989" max="9989" width="7.28515625" customWidth="1"/>
    <col min="9990" max="9990" width="12.7109375" bestFit="1" customWidth="1"/>
    <col min="9991" max="9991" width="11.85546875" customWidth="1"/>
    <col min="9994" max="9994" width="12.5703125" customWidth="1"/>
    <col min="9997" max="9997" width="10.7109375" customWidth="1"/>
    <col min="10241" max="10241" width="9.140625" customWidth="1"/>
    <col min="10242" max="10242" width="20.5703125" customWidth="1"/>
    <col min="10243" max="10243" width="53.28515625" customWidth="1"/>
    <col min="10244" max="10244" width="9.28515625" customWidth="1"/>
    <col min="10245" max="10245" width="7.28515625" customWidth="1"/>
    <col min="10246" max="10246" width="12.7109375" bestFit="1" customWidth="1"/>
    <col min="10247" max="10247" width="11.85546875" customWidth="1"/>
    <col min="10250" max="10250" width="12.5703125" customWidth="1"/>
    <col min="10253" max="10253" width="10.7109375" customWidth="1"/>
    <col min="10497" max="10497" width="9.140625" customWidth="1"/>
    <col min="10498" max="10498" width="20.5703125" customWidth="1"/>
    <col min="10499" max="10499" width="53.28515625" customWidth="1"/>
    <col min="10500" max="10500" width="9.28515625" customWidth="1"/>
    <col min="10501" max="10501" width="7.28515625" customWidth="1"/>
    <col min="10502" max="10502" width="12.7109375" bestFit="1" customWidth="1"/>
    <col min="10503" max="10503" width="11.85546875" customWidth="1"/>
    <col min="10506" max="10506" width="12.5703125" customWidth="1"/>
    <col min="10509" max="10509" width="10.7109375" customWidth="1"/>
    <col min="10753" max="10753" width="9.140625" customWidth="1"/>
    <col min="10754" max="10754" width="20.5703125" customWidth="1"/>
    <col min="10755" max="10755" width="53.28515625" customWidth="1"/>
    <col min="10756" max="10756" width="9.28515625" customWidth="1"/>
    <col min="10757" max="10757" width="7.28515625" customWidth="1"/>
    <col min="10758" max="10758" width="12.7109375" bestFit="1" customWidth="1"/>
    <col min="10759" max="10759" width="11.85546875" customWidth="1"/>
    <col min="10762" max="10762" width="12.5703125" customWidth="1"/>
    <col min="10765" max="10765" width="10.7109375" customWidth="1"/>
    <col min="11009" max="11009" width="9.140625" customWidth="1"/>
    <col min="11010" max="11010" width="20.5703125" customWidth="1"/>
    <col min="11011" max="11011" width="53.28515625" customWidth="1"/>
    <col min="11012" max="11012" width="9.28515625" customWidth="1"/>
    <col min="11013" max="11013" width="7.28515625" customWidth="1"/>
    <col min="11014" max="11014" width="12.7109375" bestFit="1" customWidth="1"/>
    <col min="11015" max="11015" width="11.85546875" customWidth="1"/>
    <col min="11018" max="11018" width="12.5703125" customWidth="1"/>
    <col min="11021" max="11021" width="10.7109375" customWidth="1"/>
    <col min="11265" max="11265" width="9.140625" customWidth="1"/>
    <col min="11266" max="11266" width="20.5703125" customWidth="1"/>
    <col min="11267" max="11267" width="53.28515625" customWidth="1"/>
    <col min="11268" max="11268" width="9.28515625" customWidth="1"/>
    <col min="11269" max="11269" width="7.28515625" customWidth="1"/>
    <col min="11270" max="11270" width="12.7109375" bestFit="1" customWidth="1"/>
    <col min="11271" max="11271" width="11.85546875" customWidth="1"/>
    <col min="11274" max="11274" width="12.5703125" customWidth="1"/>
    <col min="11277" max="11277" width="10.7109375" customWidth="1"/>
    <col min="11521" max="11521" width="9.140625" customWidth="1"/>
    <col min="11522" max="11522" width="20.5703125" customWidth="1"/>
    <col min="11523" max="11523" width="53.28515625" customWidth="1"/>
    <col min="11524" max="11524" width="9.28515625" customWidth="1"/>
    <col min="11525" max="11525" width="7.28515625" customWidth="1"/>
    <col min="11526" max="11526" width="12.7109375" bestFit="1" customWidth="1"/>
    <col min="11527" max="11527" width="11.85546875" customWidth="1"/>
    <col min="11530" max="11530" width="12.5703125" customWidth="1"/>
    <col min="11533" max="11533" width="10.7109375" customWidth="1"/>
    <col min="11777" max="11777" width="9.140625" customWidth="1"/>
    <col min="11778" max="11778" width="20.5703125" customWidth="1"/>
    <col min="11779" max="11779" width="53.28515625" customWidth="1"/>
    <col min="11780" max="11780" width="9.28515625" customWidth="1"/>
    <col min="11781" max="11781" width="7.28515625" customWidth="1"/>
    <col min="11782" max="11782" width="12.7109375" bestFit="1" customWidth="1"/>
    <col min="11783" max="11783" width="11.85546875" customWidth="1"/>
    <col min="11786" max="11786" width="12.5703125" customWidth="1"/>
    <col min="11789" max="11789" width="10.7109375" customWidth="1"/>
    <col min="12033" max="12033" width="9.140625" customWidth="1"/>
    <col min="12034" max="12034" width="20.5703125" customWidth="1"/>
    <col min="12035" max="12035" width="53.28515625" customWidth="1"/>
    <col min="12036" max="12036" width="9.28515625" customWidth="1"/>
    <col min="12037" max="12037" width="7.28515625" customWidth="1"/>
    <col min="12038" max="12038" width="12.7109375" bestFit="1" customWidth="1"/>
    <col min="12039" max="12039" width="11.85546875" customWidth="1"/>
    <col min="12042" max="12042" width="12.5703125" customWidth="1"/>
    <col min="12045" max="12045" width="10.7109375" customWidth="1"/>
    <col min="12289" max="12289" width="9.140625" customWidth="1"/>
    <col min="12290" max="12290" width="20.5703125" customWidth="1"/>
    <col min="12291" max="12291" width="53.28515625" customWidth="1"/>
    <col min="12292" max="12292" width="9.28515625" customWidth="1"/>
    <col min="12293" max="12293" width="7.28515625" customWidth="1"/>
    <col min="12294" max="12294" width="12.7109375" bestFit="1" customWidth="1"/>
    <col min="12295" max="12295" width="11.85546875" customWidth="1"/>
    <col min="12298" max="12298" width="12.5703125" customWidth="1"/>
    <col min="12301" max="12301" width="10.7109375" customWidth="1"/>
    <col min="12545" max="12545" width="9.140625" customWidth="1"/>
    <col min="12546" max="12546" width="20.5703125" customWidth="1"/>
    <col min="12547" max="12547" width="53.28515625" customWidth="1"/>
    <col min="12548" max="12548" width="9.28515625" customWidth="1"/>
    <col min="12549" max="12549" width="7.28515625" customWidth="1"/>
    <col min="12550" max="12550" width="12.7109375" bestFit="1" customWidth="1"/>
    <col min="12551" max="12551" width="11.85546875" customWidth="1"/>
    <col min="12554" max="12554" width="12.5703125" customWidth="1"/>
    <col min="12557" max="12557" width="10.7109375" customWidth="1"/>
    <col min="12801" max="12801" width="9.140625" customWidth="1"/>
    <col min="12802" max="12802" width="20.5703125" customWidth="1"/>
    <col min="12803" max="12803" width="53.28515625" customWidth="1"/>
    <col min="12804" max="12804" width="9.28515625" customWidth="1"/>
    <col min="12805" max="12805" width="7.28515625" customWidth="1"/>
    <col min="12806" max="12806" width="12.7109375" bestFit="1" customWidth="1"/>
    <col min="12807" max="12807" width="11.85546875" customWidth="1"/>
    <col min="12810" max="12810" width="12.5703125" customWidth="1"/>
    <col min="12813" max="12813" width="10.7109375" customWidth="1"/>
    <col min="13057" max="13057" width="9.140625" customWidth="1"/>
    <col min="13058" max="13058" width="20.5703125" customWidth="1"/>
    <col min="13059" max="13059" width="53.28515625" customWidth="1"/>
    <col min="13060" max="13060" width="9.28515625" customWidth="1"/>
    <col min="13061" max="13061" width="7.28515625" customWidth="1"/>
    <col min="13062" max="13062" width="12.7109375" bestFit="1" customWidth="1"/>
    <col min="13063" max="13063" width="11.85546875" customWidth="1"/>
    <col min="13066" max="13066" width="12.5703125" customWidth="1"/>
    <col min="13069" max="13069" width="10.7109375" customWidth="1"/>
    <col min="13313" max="13313" width="9.140625" customWidth="1"/>
    <col min="13314" max="13314" width="20.5703125" customWidth="1"/>
    <col min="13315" max="13315" width="53.28515625" customWidth="1"/>
    <col min="13316" max="13316" width="9.28515625" customWidth="1"/>
    <col min="13317" max="13317" width="7.28515625" customWidth="1"/>
    <col min="13318" max="13318" width="12.7109375" bestFit="1" customWidth="1"/>
    <col min="13319" max="13319" width="11.85546875" customWidth="1"/>
    <col min="13322" max="13322" width="12.5703125" customWidth="1"/>
    <col min="13325" max="13325" width="10.7109375" customWidth="1"/>
    <col min="13569" max="13569" width="9.140625" customWidth="1"/>
    <col min="13570" max="13570" width="20.5703125" customWidth="1"/>
    <col min="13571" max="13571" width="53.28515625" customWidth="1"/>
    <col min="13572" max="13572" width="9.28515625" customWidth="1"/>
    <col min="13573" max="13573" width="7.28515625" customWidth="1"/>
    <col min="13574" max="13574" width="12.7109375" bestFit="1" customWidth="1"/>
    <col min="13575" max="13575" width="11.85546875" customWidth="1"/>
    <col min="13578" max="13578" width="12.5703125" customWidth="1"/>
    <col min="13581" max="13581" width="10.7109375" customWidth="1"/>
    <col min="13825" max="13825" width="9.140625" customWidth="1"/>
    <col min="13826" max="13826" width="20.5703125" customWidth="1"/>
    <col min="13827" max="13827" width="53.28515625" customWidth="1"/>
    <col min="13828" max="13828" width="9.28515625" customWidth="1"/>
    <col min="13829" max="13829" width="7.28515625" customWidth="1"/>
    <col min="13830" max="13830" width="12.7109375" bestFit="1" customWidth="1"/>
    <col min="13831" max="13831" width="11.85546875" customWidth="1"/>
    <col min="13834" max="13834" width="12.5703125" customWidth="1"/>
    <col min="13837" max="13837" width="10.7109375" customWidth="1"/>
    <col min="14081" max="14081" width="9.140625" customWidth="1"/>
    <col min="14082" max="14082" width="20.5703125" customWidth="1"/>
    <col min="14083" max="14083" width="53.28515625" customWidth="1"/>
    <col min="14084" max="14084" width="9.28515625" customWidth="1"/>
    <col min="14085" max="14085" width="7.28515625" customWidth="1"/>
    <col min="14086" max="14086" width="12.7109375" bestFit="1" customWidth="1"/>
    <col min="14087" max="14087" width="11.85546875" customWidth="1"/>
    <col min="14090" max="14090" width="12.5703125" customWidth="1"/>
    <col min="14093" max="14093" width="10.7109375" customWidth="1"/>
    <col min="14337" max="14337" width="9.140625" customWidth="1"/>
    <col min="14338" max="14338" width="20.5703125" customWidth="1"/>
    <col min="14339" max="14339" width="53.28515625" customWidth="1"/>
    <col min="14340" max="14340" width="9.28515625" customWidth="1"/>
    <col min="14341" max="14341" width="7.28515625" customWidth="1"/>
    <col min="14342" max="14342" width="12.7109375" bestFit="1" customWidth="1"/>
    <col min="14343" max="14343" width="11.85546875" customWidth="1"/>
    <col min="14346" max="14346" width="12.5703125" customWidth="1"/>
    <col min="14349" max="14349" width="10.7109375" customWidth="1"/>
    <col min="14593" max="14593" width="9.140625" customWidth="1"/>
    <col min="14594" max="14594" width="20.5703125" customWidth="1"/>
    <col min="14595" max="14595" width="53.28515625" customWidth="1"/>
    <col min="14596" max="14596" width="9.28515625" customWidth="1"/>
    <col min="14597" max="14597" width="7.28515625" customWidth="1"/>
    <col min="14598" max="14598" width="12.7109375" bestFit="1" customWidth="1"/>
    <col min="14599" max="14599" width="11.85546875" customWidth="1"/>
    <col min="14602" max="14602" width="12.5703125" customWidth="1"/>
    <col min="14605" max="14605" width="10.7109375" customWidth="1"/>
    <col min="14849" max="14849" width="9.140625" customWidth="1"/>
    <col min="14850" max="14850" width="20.5703125" customWidth="1"/>
    <col min="14851" max="14851" width="53.28515625" customWidth="1"/>
    <col min="14852" max="14852" width="9.28515625" customWidth="1"/>
    <col min="14853" max="14853" width="7.28515625" customWidth="1"/>
    <col min="14854" max="14854" width="12.7109375" bestFit="1" customWidth="1"/>
    <col min="14855" max="14855" width="11.85546875" customWidth="1"/>
    <col min="14858" max="14858" width="12.5703125" customWidth="1"/>
    <col min="14861" max="14861" width="10.7109375" customWidth="1"/>
    <col min="15105" max="15105" width="9.140625" customWidth="1"/>
    <col min="15106" max="15106" width="20.5703125" customWidth="1"/>
    <col min="15107" max="15107" width="53.28515625" customWidth="1"/>
    <col min="15108" max="15108" width="9.28515625" customWidth="1"/>
    <col min="15109" max="15109" width="7.28515625" customWidth="1"/>
    <col min="15110" max="15110" width="12.7109375" bestFit="1" customWidth="1"/>
    <col min="15111" max="15111" width="11.85546875" customWidth="1"/>
    <col min="15114" max="15114" width="12.5703125" customWidth="1"/>
    <col min="15117" max="15117" width="10.7109375" customWidth="1"/>
    <col min="15361" max="15361" width="9.140625" customWidth="1"/>
    <col min="15362" max="15362" width="20.5703125" customWidth="1"/>
    <col min="15363" max="15363" width="53.28515625" customWidth="1"/>
    <col min="15364" max="15364" width="9.28515625" customWidth="1"/>
    <col min="15365" max="15365" width="7.28515625" customWidth="1"/>
    <col min="15366" max="15366" width="12.7109375" bestFit="1" customWidth="1"/>
    <col min="15367" max="15367" width="11.85546875" customWidth="1"/>
    <col min="15370" max="15370" width="12.5703125" customWidth="1"/>
    <col min="15373" max="15373" width="10.7109375" customWidth="1"/>
    <col min="15617" max="15617" width="9.140625" customWidth="1"/>
    <col min="15618" max="15618" width="20.5703125" customWidth="1"/>
    <col min="15619" max="15619" width="53.28515625" customWidth="1"/>
    <col min="15620" max="15620" width="9.28515625" customWidth="1"/>
    <col min="15621" max="15621" width="7.28515625" customWidth="1"/>
    <col min="15622" max="15622" width="12.7109375" bestFit="1" customWidth="1"/>
    <col min="15623" max="15623" width="11.85546875" customWidth="1"/>
    <col min="15626" max="15626" width="12.5703125" customWidth="1"/>
    <col min="15629" max="15629" width="10.7109375" customWidth="1"/>
    <col min="15873" max="15873" width="9.140625" customWidth="1"/>
    <col min="15874" max="15874" width="20.5703125" customWidth="1"/>
    <col min="15875" max="15875" width="53.28515625" customWidth="1"/>
    <col min="15876" max="15876" width="9.28515625" customWidth="1"/>
    <col min="15877" max="15877" width="7.28515625" customWidth="1"/>
    <col min="15878" max="15878" width="12.7109375" bestFit="1" customWidth="1"/>
    <col min="15879" max="15879" width="11.85546875" customWidth="1"/>
    <col min="15882" max="15882" width="12.5703125" customWidth="1"/>
    <col min="15885" max="15885" width="10.7109375" customWidth="1"/>
    <col min="16129" max="16129" width="9.140625" customWidth="1"/>
    <col min="16130" max="16130" width="20.5703125" customWidth="1"/>
    <col min="16131" max="16131" width="53.28515625" customWidth="1"/>
    <col min="16132" max="16132" width="9.28515625" customWidth="1"/>
    <col min="16133" max="16133" width="7.28515625" customWidth="1"/>
    <col min="16134" max="16134" width="12.7109375" bestFit="1" customWidth="1"/>
    <col min="16135" max="16135" width="11.85546875" customWidth="1"/>
    <col min="16138" max="16138" width="12.5703125" customWidth="1"/>
    <col min="16141" max="16141" width="10.7109375" customWidth="1"/>
  </cols>
  <sheetData>
    <row r="1" spans="1:15" s="5" customFormat="1" ht="18.600000000000001" customHeight="1" x14ac:dyDescent="0.2">
      <c r="A1" s="1" t="s">
        <v>0</v>
      </c>
      <c r="B1" s="2"/>
      <c r="C1" s="2"/>
      <c r="D1" s="3" t="s">
        <v>1</v>
      </c>
      <c r="E1" s="4" t="s">
        <v>2</v>
      </c>
      <c r="F1" s="4" t="s">
        <v>2</v>
      </c>
      <c r="G1" s="3" t="s">
        <v>1</v>
      </c>
      <c r="I1" s="6"/>
    </row>
    <row r="2" spans="1:15" s="5" customFormat="1" ht="16.149999999999999" customHeight="1" thickBot="1" x14ac:dyDescent="0.25">
      <c r="A2" s="7"/>
      <c r="B2" s="7"/>
      <c r="C2" s="7"/>
      <c r="D2" s="8" t="s">
        <v>3</v>
      </c>
      <c r="E2" s="8" t="s">
        <v>4</v>
      </c>
      <c r="F2" s="8" t="s">
        <v>5</v>
      </c>
      <c r="G2" s="9" t="s">
        <v>6</v>
      </c>
      <c r="I2" s="10"/>
      <c r="N2" s="9"/>
    </row>
    <row r="3" spans="1:15" s="11" customFormat="1" ht="17.45" customHeight="1" thickTop="1" x14ac:dyDescent="0.25">
      <c r="A3" s="11" t="s">
        <v>7</v>
      </c>
      <c r="I3" s="12"/>
    </row>
    <row r="4" spans="1:15" s="1" customFormat="1" ht="12.75" x14ac:dyDescent="0.2">
      <c r="A4" s="1" t="s">
        <v>8</v>
      </c>
      <c r="B4" s="1" t="s">
        <v>9</v>
      </c>
      <c r="C4" s="1" t="s">
        <v>10</v>
      </c>
      <c r="G4" s="13"/>
      <c r="I4" s="14"/>
    </row>
    <row r="5" spans="1:15" s="1" customFormat="1" x14ac:dyDescent="0.25">
      <c r="B5" s="1">
        <v>1111</v>
      </c>
      <c r="C5" s="1" t="s">
        <v>11</v>
      </c>
      <c r="D5" s="15">
        <v>900</v>
      </c>
      <c r="E5" s="13">
        <v>1001</v>
      </c>
      <c r="F5" s="13">
        <v>1001</v>
      </c>
      <c r="G5" s="13">
        <f>1379*0.95</f>
        <v>1310.05</v>
      </c>
      <c r="I5" s="16"/>
      <c r="N5" s="17"/>
    </row>
    <row r="6" spans="1:15" s="1" customFormat="1" x14ac:dyDescent="0.25">
      <c r="B6" s="1">
        <v>1112</v>
      </c>
      <c r="C6" s="1" t="s">
        <v>12</v>
      </c>
      <c r="D6" s="15">
        <v>20</v>
      </c>
      <c r="E6" s="15">
        <v>17</v>
      </c>
      <c r="F6" s="13">
        <f>E6*1.2</f>
        <v>20.399999999999999</v>
      </c>
      <c r="G6" s="13">
        <f>34*0.95</f>
        <v>32.299999999999997</v>
      </c>
      <c r="I6" s="16"/>
      <c r="N6" s="17"/>
    </row>
    <row r="7" spans="1:15" s="1" customFormat="1" x14ac:dyDescent="0.25">
      <c r="B7" s="1">
        <v>1113</v>
      </c>
      <c r="C7" s="17" t="s">
        <v>13</v>
      </c>
      <c r="D7" s="15">
        <v>90</v>
      </c>
      <c r="E7" s="15">
        <v>95</v>
      </c>
      <c r="F7" s="13">
        <f>E7</f>
        <v>95</v>
      </c>
      <c r="G7" s="13">
        <f>111*0.95</f>
        <v>105.44999999999999</v>
      </c>
      <c r="I7" s="16"/>
      <c r="N7" s="17"/>
    </row>
    <row r="8" spans="1:15" s="1" customFormat="1" x14ac:dyDescent="0.25">
      <c r="B8" s="1">
        <v>1121</v>
      </c>
      <c r="C8" s="1" t="s">
        <v>14</v>
      </c>
      <c r="D8" s="15">
        <v>900</v>
      </c>
      <c r="E8" s="15">
        <v>876</v>
      </c>
      <c r="F8" s="18">
        <f>E8*1.2</f>
        <v>1051.2</v>
      </c>
      <c r="G8" s="13">
        <f>1147*0.95</f>
        <v>1089.6499999999999</v>
      </c>
      <c r="I8" s="16"/>
      <c r="N8" s="17"/>
    </row>
    <row r="9" spans="1:15" s="1" customFormat="1" x14ac:dyDescent="0.25">
      <c r="B9" s="1">
        <v>1122</v>
      </c>
      <c r="C9" s="1" t="s">
        <v>15</v>
      </c>
      <c r="D9" s="15">
        <v>80</v>
      </c>
      <c r="E9" s="15">
        <v>66</v>
      </c>
      <c r="F9" s="13">
        <f>E9*1.2</f>
        <v>79.2</v>
      </c>
      <c r="G9" s="13">
        <f>40*0.95</f>
        <v>38</v>
      </c>
      <c r="I9" s="16"/>
      <c r="N9" s="17"/>
    </row>
    <row r="10" spans="1:15" s="1" customFormat="1" x14ac:dyDescent="0.25">
      <c r="B10" s="1">
        <v>1211</v>
      </c>
      <c r="C10" s="1" t="s">
        <v>16</v>
      </c>
      <c r="D10" s="13">
        <v>2000</v>
      </c>
      <c r="E10" s="13">
        <v>2034</v>
      </c>
      <c r="F10" s="13">
        <f t="shared" ref="F10:F15" si="0">E10</f>
        <v>2034</v>
      </c>
      <c r="G10" s="13">
        <f>2750*0.95</f>
        <v>2612.5</v>
      </c>
      <c r="I10" s="16"/>
      <c r="N10" s="17"/>
    </row>
    <row r="11" spans="1:15" s="1" customFormat="1" ht="12.75" x14ac:dyDescent="0.2">
      <c r="B11" s="1">
        <v>1334</v>
      </c>
      <c r="C11" s="1" t="s">
        <v>17</v>
      </c>
      <c r="D11" s="13"/>
      <c r="E11" s="13">
        <v>2</v>
      </c>
      <c r="F11" s="13">
        <f t="shared" si="0"/>
        <v>2</v>
      </c>
      <c r="G11" s="13">
        <v>0</v>
      </c>
      <c r="I11" s="16"/>
      <c r="N11" s="19"/>
      <c r="O11" s="1">
        <f>SUM(D5:D10)</f>
        <v>3990</v>
      </c>
    </row>
    <row r="12" spans="1:15" s="1" customFormat="1" ht="12.75" x14ac:dyDescent="0.2">
      <c r="B12" s="1">
        <v>1337</v>
      </c>
      <c r="C12" s="1" t="s">
        <v>18</v>
      </c>
      <c r="D12" s="15">
        <v>200</v>
      </c>
      <c r="E12" s="15">
        <v>238</v>
      </c>
      <c r="F12" s="13">
        <f t="shared" si="0"/>
        <v>238</v>
      </c>
      <c r="G12" s="13">
        <v>237</v>
      </c>
      <c r="I12" s="16"/>
    </row>
    <row r="13" spans="1:15" s="1" customFormat="1" ht="12.75" x14ac:dyDescent="0.2">
      <c r="B13" s="1">
        <v>1341</v>
      </c>
      <c r="C13" s="1" t="s">
        <v>19</v>
      </c>
      <c r="D13" s="15">
        <v>3</v>
      </c>
      <c r="E13" s="15">
        <v>4</v>
      </c>
      <c r="F13" s="13">
        <f t="shared" si="0"/>
        <v>4</v>
      </c>
      <c r="G13" s="13">
        <v>4</v>
      </c>
      <c r="I13" s="16"/>
    </row>
    <row r="14" spans="1:15" s="1" customFormat="1" ht="12.75" x14ac:dyDescent="0.2">
      <c r="B14" s="1">
        <v>1361</v>
      </c>
      <c r="C14" s="1" t="s">
        <v>20</v>
      </c>
      <c r="D14" s="15">
        <v>2</v>
      </c>
      <c r="E14" s="15">
        <v>3</v>
      </c>
      <c r="F14" s="13">
        <f t="shared" si="0"/>
        <v>3</v>
      </c>
      <c r="G14" s="13">
        <v>3</v>
      </c>
      <c r="I14" s="16"/>
    </row>
    <row r="15" spans="1:15" s="1" customFormat="1" ht="12.75" x14ac:dyDescent="0.2">
      <c r="B15" s="1">
        <v>1381</v>
      </c>
      <c r="C15" s="1" t="s">
        <v>21</v>
      </c>
      <c r="D15" s="15">
        <v>5</v>
      </c>
      <c r="E15" s="15">
        <v>22</v>
      </c>
      <c r="F15" s="13">
        <f t="shared" si="0"/>
        <v>22</v>
      </c>
      <c r="G15" s="13">
        <v>22</v>
      </c>
      <c r="I15" s="16"/>
    </row>
    <row r="16" spans="1:15" s="1" customFormat="1" ht="12.75" x14ac:dyDescent="0.2">
      <c r="B16" s="1">
        <v>1382</v>
      </c>
      <c r="C16" s="1" t="s">
        <v>22</v>
      </c>
      <c r="D16" s="15">
        <v>0</v>
      </c>
      <c r="E16" s="15">
        <v>0</v>
      </c>
      <c r="F16" s="13">
        <f>E16*1.2</f>
        <v>0</v>
      </c>
      <c r="G16" s="13">
        <v>0</v>
      </c>
      <c r="I16" s="16"/>
    </row>
    <row r="17" spans="1:14" s="1" customFormat="1" ht="12.75" x14ac:dyDescent="0.2">
      <c r="B17" s="1">
        <v>1511</v>
      </c>
      <c r="C17" s="1" t="s">
        <v>23</v>
      </c>
      <c r="D17" s="15">
        <v>800</v>
      </c>
      <c r="E17" s="15">
        <v>797</v>
      </c>
      <c r="F17" s="13">
        <f>E17</f>
        <v>797</v>
      </c>
      <c r="G17" s="13">
        <v>800</v>
      </c>
      <c r="I17" s="16"/>
    </row>
    <row r="18" spans="1:14" s="1" customFormat="1" ht="12.75" x14ac:dyDescent="0.2">
      <c r="B18" s="1">
        <v>4111</v>
      </c>
      <c r="C18" s="1" t="s">
        <v>24</v>
      </c>
      <c r="D18" s="15">
        <v>0</v>
      </c>
      <c r="E18" s="15">
        <v>53</v>
      </c>
      <c r="F18" s="13">
        <f>E18</f>
        <v>53</v>
      </c>
      <c r="G18" s="13">
        <v>50</v>
      </c>
      <c r="I18" s="16"/>
    </row>
    <row r="19" spans="1:14" s="1" customFormat="1" ht="12.75" x14ac:dyDescent="0.2">
      <c r="B19" s="1">
        <v>4112</v>
      </c>
      <c r="C19" s="1" t="s">
        <v>25</v>
      </c>
      <c r="D19" s="15">
        <v>79</v>
      </c>
      <c r="E19" s="15">
        <v>66</v>
      </c>
      <c r="F19" s="13">
        <f>E19*1.2</f>
        <v>79.2</v>
      </c>
      <c r="G19" s="13">
        <v>79</v>
      </c>
      <c r="I19" s="16"/>
    </row>
    <row r="20" spans="1:14" s="1" customFormat="1" x14ac:dyDescent="0.25">
      <c r="B20" s="1">
        <v>4116</v>
      </c>
      <c r="C20" s="1" t="s">
        <v>26</v>
      </c>
      <c r="D20" s="15">
        <v>0</v>
      </c>
      <c r="E20" s="15">
        <v>347</v>
      </c>
      <c r="F20" s="13">
        <f>E20</f>
        <v>347</v>
      </c>
      <c r="G20" s="13">
        <v>347</v>
      </c>
      <c r="I20" s="16"/>
      <c r="N20" s="17"/>
    </row>
    <row r="21" spans="1:14" s="1" customFormat="1" x14ac:dyDescent="0.25">
      <c r="B21" s="1">
        <v>4122</v>
      </c>
      <c r="C21" s="1" t="s">
        <v>27</v>
      </c>
      <c r="D21" s="15"/>
      <c r="E21" s="15">
        <v>26</v>
      </c>
      <c r="F21" s="13">
        <f>E21</f>
        <v>26</v>
      </c>
      <c r="G21" s="13">
        <v>26</v>
      </c>
      <c r="I21" s="16"/>
      <c r="N21" s="17"/>
    </row>
    <row r="22" spans="1:14" s="1" customFormat="1" ht="12.75" x14ac:dyDescent="0.2">
      <c r="B22" s="1">
        <v>4221</v>
      </c>
      <c r="C22" s="1" t="s">
        <v>28</v>
      </c>
      <c r="D22" s="15">
        <v>0</v>
      </c>
      <c r="E22" s="15">
        <v>0</v>
      </c>
      <c r="F22" s="13">
        <f>E22*1.2</f>
        <v>0</v>
      </c>
      <c r="G22" s="13">
        <v>0</v>
      </c>
      <c r="I22" s="16"/>
    </row>
    <row r="23" spans="1:14" s="1" customFormat="1" ht="12.75" x14ac:dyDescent="0.2">
      <c r="B23" s="1">
        <v>4222</v>
      </c>
      <c r="C23" s="1" t="s">
        <v>29</v>
      </c>
      <c r="D23" s="15"/>
      <c r="E23" s="15">
        <v>826</v>
      </c>
      <c r="F23" s="13">
        <f>E23</f>
        <v>826</v>
      </c>
      <c r="G23" s="13">
        <v>0</v>
      </c>
      <c r="I23" s="16"/>
      <c r="N23" s="19"/>
    </row>
    <row r="24" spans="1:14" s="1" customFormat="1" ht="12.75" x14ac:dyDescent="0.2">
      <c r="A24" s="1">
        <v>2329</v>
      </c>
      <c r="C24" s="1" t="s">
        <v>30</v>
      </c>
      <c r="D24" s="15">
        <v>16</v>
      </c>
      <c r="E24" s="13">
        <v>15</v>
      </c>
      <c r="F24" s="13">
        <v>16</v>
      </c>
      <c r="G24" s="13">
        <v>16</v>
      </c>
      <c r="I24" s="16"/>
    </row>
    <row r="25" spans="1:14" s="1" customFormat="1" ht="12.75" x14ac:dyDescent="0.2">
      <c r="A25" s="1">
        <v>3319</v>
      </c>
      <c r="C25" s="1" t="s">
        <v>31</v>
      </c>
      <c r="D25" s="15">
        <v>0</v>
      </c>
      <c r="E25" s="15">
        <v>11</v>
      </c>
      <c r="F25" s="13">
        <f>E25</f>
        <v>11</v>
      </c>
      <c r="G25" s="13">
        <v>10</v>
      </c>
      <c r="I25" s="16"/>
    </row>
    <row r="26" spans="1:14" s="1" customFormat="1" ht="12.75" x14ac:dyDescent="0.2">
      <c r="A26" s="1">
        <v>3392</v>
      </c>
      <c r="C26" s="1" t="s">
        <v>32</v>
      </c>
      <c r="D26" s="15">
        <v>0</v>
      </c>
      <c r="E26" s="15">
        <v>5</v>
      </c>
      <c r="F26" s="13">
        <f>E26</f>
        <v>5</v>
      </c>
      <c r="G26" s="13">
        <v>0</v>
      </c>
      <c r="I26" s="16"/>
    </row>
    <row r="27" spans="1:14" s="1" customFormat="1" ht="12.75" x14ac:dyDescent="0.2">
      <c r="A27" s="1">
        <v>3612</v>
      </c>
      <c r="C27" s="1" t="s">
        <v>33</v>
      </c>
      <c r="D27" s="15">
        <v>28</v>
      </c>
      <c r="E27" s="15">
        <v>22</v>
      </c>
      <c r="F27" s="13">
        <f>E27*1.2</f>
        <v>26.4</v>
      </c>
      <c r="G27" s="13">
        <v>26</v>
      </c>
      <c r="I27" s="16"/>
    </row>
    <row r="28" spans="1:14" s="1" customFormat="1" ht="12.75" x14ac:dyDescent="0.2">
      <c r="A28" s="1">
        <v>3613</v>
      </c>
      <c r="C28" s="1" t="s">
        <v>34</v>
      </c>
      <c r="D28" s="15">
        <v>61</v>
      </c>
      <c r="E28" s="15">
        <v>40</v>
      </c>
      <c r="F28" s="13">
        <f>E28*1.2</f>
        <v>48</v>
      </c>
      <c r="G28" s="13">
        <v>61</v>
      </c>
      <c r="I28" s="16"/>
    </row>
    <row r="29" spans="1:14" s="1" customFormat="1" x14ac:dyDescent="0.25">
      <c r="A29" s="1">
        <v>3632</v>
      </c>
      <c r="C29" s="1" t="s">
        <v>35</v>
      </c>
      <c r="D29" s="15">
        <v>10</v>
      </c>
      <c r="E29" s="15">
        <v>16</v>
      </c>
      <c r="F29" s="13">
        <f>E29</f>
        <v>16</v>
      </c>
      <c r="G29" s="20">
        <v>16</v>
      </c>
      <c r="I29" s="16"/>
    </row>
    <row r="30" spans="1:14" s="1" customFormat="1" x14ac:dyDescent="0.25">
      <c r="A30" s="1">
        <v>3639</v>
      </c>
      <c r="C30" s="1" t="s">
        <v>36</v>
      </c>
      <c r="D30" s="15">
        <v>124</v>
      </c>
      <c r="E30" s="15">
        <v>4</v>
      </c>
      <c r="F30" s="13">
        <v>124</v>
      </c>
      <c r="G30" s="20">
        <v>124</v>
      </c>
      <c r="I30" s="16"/>
    </row>
    <row r="31" spans="1:14" s="1" customFormat="1" x14ac:dyDescent="0.25">
      <c r="A31" s="1">
        <v>3725</v>
      </c>
      <c r="C31" s="1" t="s">
        <v>37</v>
      </c>
      <c r="D31" s="15">
        <v>25</v>
      </c>
      <c r="E31" s="15">
        <v>17</v>
      </c>
      <c r="F31" s="13">
        <f>E31*1.2</f>
        <v>20.399999999999999</v>
      </c>
      <c r="G31" s="20">
        <v>20</v>
      </c>
      <c r="I31" s="16"/>
    </row>
    <row r="32" spans="1:14" s="1" customFormat="1" x14ac:dyDescent="0.25">
      <c r="A32" s="1">
        <v>6171</v>
      </c>
      <c r="C32" s="1" t="s">
        <v>38</v>
      </c>
      <c r="D32" s="15">
        <v>0</v>
      </c>
      <c r="E32" s="15">
        <v>15</v>
      </c>
      <c r="F32" s="13">
        <f>E32</f>
        <v>15</v>
      </c>
      <c r="G32" s="20">
        <v>15</v>
      </c>
      <c r="I32" s="16"/>
      <c r="N32" s="17"/>
    </row>
    <row r="33" spans="1:9" s="1" customFormat="1" x14ac:dyDescent="0.25">
      <c r="A33" s="1">
        <v>6310</v>
      </c>
      <c r="C33" s="1" t="s">
        <v>39</v>
      </c>
      <c r="D33" s="15">
        <v>9</v>
      </c>
      <c r="E33" s="15">
        <v>2</v>
      </c>
      <c r="F33" s="13">
        <f>E33*1.2</f>
        <v>2.4</v>
      </c>
      <c r="G33" s="20">
        <v>2</v>
      </c>
      <c r="I33" s="16"/>
    </row>
    <row r="34" spans="1:9" s="23" customFormat="1" x14ac:dyDescent="0.25">
      <c r="A34" s="21" t="s">
        <v>40</v>
      </c>
      <c r="B34" s="21"/>
      <c r="C34" s="21"/>
      <c r="D34" s="22">
        <f>SUM(D5:D33)</f>
        <v>5352</v>
      </c>
      <c r="E34" s="22">
        <f>SUM(E5:E33)</f>
        <v>6620</v>
      </c>
      <c r="F34" s="22">
        <f>SUM(F5:F33)</f>
        <v>6962.1999999999989</v>
      </c>
      <c r="G34" s="22">
        <f>SUM(G5:G33)</f>
        <v>7045.95</v>
      </c>
      <c r="I34" s="16"/>
    </row>
    <row r="35" spans="1:9" s="5" customFormat="1" ht="16.149999999999999" customHeight="1" x14ac:dyDescent="0.2">
      <c r="D35" s="24"/>
      <c r="E35" s="24"/>
      <c r="I35" s="25"/>
    </row>
    <row r="36" spans="1:9" s="11" customFormat="1" ht="17.45" customHeight="1" x14ac:dyDescent="0.25">
      <c r="A36" s="11" t="s">
        <v>41</v>
      </c>
      <c r="D36" s="26"/>
      <c r="E36" s="26"/>
      <c r="I36" s="27"/>
    </row>
    <row r="37" spans="1:9" s="1" customFormat="1" ht="12.75" x14ac:dyDescent="0.2">
      <c r="A37" s="1" t="s">
        <v>8</v>
      </c>
      <c r="B37" s="1" t="s">
        <v>9</v>
      </c>
      <c r="C37" s="1" t="s">
        <v>10</v>
      </c>
      <c r="D37" s="15"/>
      <c r="E37" s="15"/>
      <c r="G37" s="15"/>
      <c r="I37" s="14"/>
    </row>
    <row r="38" spans="1:9" s="1" customFormat="1" ht="12.75" x14ac:dyDescent="0.2">
      <c r="A38" s="1">
        <v>2321</v>
      </c>
      <c r="C38" s="1" t="s">
        <v>42</v>
      </c>
      <c r="D38" s="15">
        <v>25</v>
      </c>
      <c r="E38" s="15">
        <v>19</v>
      </c>
      <c r="F38" s="13">
        <f>E38*1.2</f>
        <v>22.8</v>
      </c>
      <c r="G38" s="15">
        <v>25</v>
      </c>
      <c r="I38" s="28"/>
    </row>
    <row r="39" spans="1:9" s="29" customFormat="1" ht="12.75" x14ac:dyDescent="0.2">
      <c r="A39" s="29">
        <v>3111</v>
      </c>
      <c r="C39" s="29" t="s">
        <v>43</v>
      </c>
      <c r="D39" s="30">
        <v>745</v>
      </c>
      <c r="E39" s="30">
        <v>932</v>
      </c>
      <c r="F39" s="18">
        <v>1046</v>
      </c>
      <c r="G39" s="30">
        <v>773</v>
      </c>
      <c r="I39" s="31"/>
    </row>
    <row r="40" spans="1:9" s="1" customFormat="1" ht="12.75" x14ac:dyDescent="0.2">
      <c r="A40" s="1">
        <v>3141</v>
      </c>
      <c r="C40" s="1" t="s">
        <v>44</v>
      </c>
      <c r="D40" s="15">
        <v>25</v>
      </c>
      <c r="E40" s="15">
        <v>25</v>
      </c>
      <c r="F40" s="13">
        <f t="shared" ref="F40:F64" si="1">E40*1.2</f>
        <v>30</v>
      </c>
      <c r="G40" s="15">
        <v>30</v>
      </c>
      <c r="I40" s="28"/>
    </row>
    <row r="41" spans="1:9" s="1" customFormat="1" ht="12.75" x14ac:dyDescent="0.2">
      <c r="A41" s="1">
        <v>3314</v>
      </c>
      <c r="C41" s="1" t="s">
        <v>45</v>
      </c>
      <c r="D41" s="15">
        <v>6</v>
      </c>
      <c r="E41" s="15">
        <v>6</v>
      </c>
      <c r="F41" s="13">
        <v>6</v>
      </c>
      <c r="G41" s="15">
        <v>6</v>
      </c>
      <c r="I41" s="28"/>
    </row>
    <row r="42" spans="1:9" s="1" customFormat="1" ht="12.75" x14ac:dyDescent="0.2">
      <c r="A42" s="1">
        <v>3399</v>
      </c>
      <c r="C42" s="1" t="s">
        <v>46</v>
      </c>
      <c r="D42" s="15">
        <v>95</v>
      </c>
      <c r="E42" s="15">
        <v>93</v>
      </c>
      <c r="F42" s="13">
        <f t="shared" si="1"/>
        <v>111.6</v>
      </c>
      <c r="G42" s="15">
        <v>70</v>
      </c>
      <c r="I42" s="28"/>
    </row>
    <row r="43" spans="1:9" s="1" customFormat="1" ht="12.75" x14ac:dyDescent="0.2">
      <c r="A43" s="1">
        <v>3412</v>
      </c>
      <c r="C43" s="1" t="s">
        <v>47</v>
      </c>
      <c r="D43" s="13">
        <v>2100</v>
      </c>
      <c r="E43" s="13">
        <v>2178</v>
      </c>
      <c r="F43" s="13">
        <f>E43</f>
        <v>2178</v>
      </c>
      <c r="G43" s="15">
        <v>20</v>
      </c>
      <c r="I43" s="28"/>
    </row>
    <row r="44" spans="1:9" s="1" customFormat="1" ht="12.75" x14ac:dyDescent="0.2">
      <c r="A44" s="1">
        <v>3419</v>
      </c>
      <c r="C44" s="1" t="s">
        <v>48</v>
      </c>
      <c r="D44" s="15">
        <v>50</v>
      </c>
      <c r="E44" s="15">
        <v>45</v>
      </c>
      <c r="F44" s="13">
        <f t="shared" si="1"/>
        <v>54</v>
      </c>
      <c r="G44" s="15">
        <v>45</v>
      </c>
      <c r="I44" s="28"/>
    </row>
    <row r="45" spans="1:9" s="1" customFormat="1" ht="12.75" x14ac:dyDescent="0.2">
      <c r="A45" s="1">
        <v>3429</v>
      </c>
      <c r="C45" s="1" t="s">
        <v>49</v>
      </c>
      <c r="D45" s="15">
        <v>40</v>
      </c>
      <c r="E45" s="15">
        <v>5</v>
      </c>
      <c r="F45" s="13">
        <f>E45</f>
        <v>5</v>
      </c>
      <c r="G45" s="15">
        <v>40</v>
      </c>
      <c r="I45" s="28"/>
    </row>
    <row r="46" spans="1:9" s="1" customFormat="1" ht="12.75" x14ac:dyDescent="0.2">
      <c r="A46" s="1">
        <v>3612</v>
      </c>
      <c r="C46" s="1" t="s">
        <v>33</v>
      </c>
      <c r="D46" s="15">
        <v>55</v>
      </c>
      <c r="E46" s="15">
        <v>6</v>
      </c>
      <c r="F46" s="13">
        <f t="shared" si="1"/>
        <v>7.1999999999999993</v>
      </c>
      <c r="G46" s="15">
        <v>10</v>
      </c>
      <c r="I46" s="28"/>
    </row>
    <row r="47" spans="1:9" s="1" customFormat="1" ht="12.75" x14ac:dyDescent="0.2">
      <c r="A47" s="1">
        <v>3613</v>
      </c>
      <c r="C47" s="1" t="s">
        <v>34</v>
      </c>
      <c r="D47" s="15">
        <v>85</v>
      </c>
      <c r="E47" s="15">
        <v>27</v>
      </c>
      <c r="F47" s="13">
        <f t="shared" si="1"/>
        <v>32.4</v>
      </c>
      <c r="G47" s="15">
        <v>90</v>
      </c>
      <c r="I47" s="28"/>
    </row>
    <row r="48" spans="1:9" s="1" customFormat="1" ht="12.75" x14ac:dyDescent="0.2">
      <c r="A48" s="1">
        <v>3631</v>
      </c>
      <c r="C48" s="1" t="s">
        <v>50</v>
      </c>
      <c r="D48" s="15">
        <v>90</v>
      </c>
      <c r="E48" s="15">
        <v>99</v>
      </c>
      <c r="F48" s="13">
        <f t="shared" si="1"/>
        <v>118.8</v>
      </c>
      <c r="G48" s="15">
        <v>120</v>
      </c>
      <c r="I48" s="28"/>
    </row>
    <row r="49" spans="1:9" s="1" customFormat="1" ht="12.75" x14ac:dyDescent="0.2">
      <c r="A49" s="1">
        <v>3632</v>
      </c>
      <c r="C49" s="1" t="s">
        <v>35</v>
      </c>
      <c r="D49" s="15">
        <v>12</v>
      </c>
      <c r="E49" s="15">
        <v>29</v>
      </c>
      <c r="F49" s="13">
        <f t="shared" si="1"/>
        <v>34.799999999999997</v>
      </c>
      <c r="G49" s="15">
        <v>35</v>
      </c>
      <c r="I49" s="28"/>
    </row>
    <row r="50" spans="1:9" s="1" customFormat="1" ht="12.75" x14ac:dyDescent="0.2">
      <c r="A50" s="1">
        <v>3635</v>
      </c>
      <c r="C50" s="1" t="s">
        <v>51</v>
      </c>
      <c r="D50" s="15">
        <v>45</v>
      </c>
      <c r="E50" s="15">
        <v>30</v>
      </c>
      <c r="F50" s="13">
        <f>E50</f>
        <v>30</v>
      </c>
      <c r="G50" s="15">
        <v>20</v>
      </c>
      <c r="I50" s="28"/>
    </row>
    <row r="51" spans="1:9" s="1" customFormat="1" ht="12.75" x14ac:dyDescent="0.2">
      <c r="A51" s="1">
        <v>3639</v>
      </c>
      <c r="C51" s="1" t="s">
        <v>52</v>
      </c>
      <c r="D51" s="15">
        <v>102</v>
      </c>
      <c r="E51" s="15">
        <v>0</v>
      </c>
      <c r="F51" s="13">
        <f t="shared" si="1"/>
        <v>0</v>
      </c>
      <c r="G51" s="15">
        <v>0</v>
      </c>
      <c r="I51" s="28"/>
    </row>
    <row r="52" spans="1:9" s="1" customFormat="1" ht="12.75" x14ac:dyDescent="0.2">
      <c r="A52" s="1">
        <v>3721</v>
      </c>
      <c r="C52" s="1" t="s">
        <v>53</v>
      </c>
      <c r="D52" s="15">
        <v>20</v>
      </c>
      <c r="E52" s="15">
        <v>40</v>
      </c>
      <c r="F52" s="13">
        <f t="shared" si="1"/>
        <v>48</v>
      </c>
      <c r="G52" s="15">
        <v>60</v>
      </c>
      <c r="I52" s="28"/>
    </row>
    <row r="53" spans="1:9" s="1" customFormat="1" ht="12.75" x14ac:dyDescent="0.2">
      <c r="A53" s="1">
        <v>3722</v>
      </c>
      <c r="C53" s="1" t="s">
        <v>54</v>
      </c>
      <c r="D53" s="15">
        <v>400</v>
      </c>
      <c r="E53" s="15">
        <v>281</v>
      </c>
      <c r="F53" s="13">
        <f t="shared" si="1"/>
        <v>337.2</v>
      </c>
      <c r="G53" s="15">
        <v>350</v>
      </c>
      <c r="I53" s="28"/>
    </row>
    <row r="54" spans="1:9" s="1" customFormat="1" ht="12.75" x14ac:dyDescent="0.2">
      <c r="A54" s="1">
        <v>3745</v>
      </c>
      <c r="C54" s="1" t="s">
        <v>55</v>
      </c>
      <c r="D54" s="15">
        <v>748</v>
      </c>
      <c r="E54" s="15">
        <v>788</v>
      </c>
      <c r="F54" s="13">
        <f t="shared" si="1"/>
        <v>945.59999999999991</v>
      </c>
      <c r="G54" s="15">
        <f>'[1]3745'!C13</f>
        <v>853</v>
      </c>
      <c r="I54" s="28"/>
    </row>
    <row r="55" spans="1:9" s="1" customFormat="1" ht="12.75" x14ac:dyDescent="0.2">
      <c r="A55" s="1">
        <v>4351</v>
      </c>
      <c r="C55" s="1" t="s">
        <v>56</v>
      </c>
      <c r="D55" s="15">
        <v>35</v>
      </c>
      <c r="E55" s="15">
        <v>16</v>
      </c>
      <c r="F55" s="13">
        <v>16</v>
      </c>
      <c r="G55" s="15">
        <v>16</v>
      </c>
      <c r="I55" s="28"/>
    </row>
    <row r="56" spans="1:9" s="1" customFormat="1" ht="12.75" x14ac:dyDescent="0.2">
      <c r="A56" s="1">
        <v>5212</v>
      </c>
      <c r="C56" s="1" t="s">
        <v>57</v>
      </c>
      <c r="D56" s="15">
        <v>40</v>
      </c>
      <c r="E56" s="15">
        <v>0</v>
      </c>
      <c r="F56" s="13">
        <f t="shared" si="1"/>
        <v>0</v>
      </c>
      <c r="G56" s="15">
        <v>40</v>
      </c>
      <c r="I56" s="28"/>
    </row>
    <row r="57" spans="1:9" s="1" customFormat="1" ht="12.75" x14ac:dyDescent="0.2">
      <c r="A57" s="1">
        <v>5512</v>
      </c>
      <c r="C57" s="1" t="s">
        <v>58</v>
      </c>
      <c r="D57" s="15">
        <v>150</v>
      </c>
      <c r="E57" s="15">
        <v>123</v>
      </c>
      <c r="F57" s="13">
        <f t="shared" si="1"/>
        <v>147.6</v>
      </c>
      <c r="G57" s="15">
        <v>100</v>
      </c>
      <c r="I57" s="28"/>
    </row>
    <row r="58" spans="1:9" s="1" customFormat="1" ht="12.75" x14ac:dyDescent="0.2">
      <c r="A58" s="1">
        <v>6112</v>
      </c>
      <c r="C58" s="1" t="s">
        <v>59</v>
      </c>
      <c r="D58" s="15">
        <v>491</v>
      </c>
      <c r="E58" s="15">
        <v>333</v>
      </c>
      <c r="F58" s="13">
        <v>500</v>
      </c>
      <c r="G58" s="15">
        <v>455</v>
      </c>
      <c r="I58" s="28"/>
    </row>
    <row r="59" spans="1:9" s="1" customFormat="1" ht="12.75" x14ac:dyDescent="0.2">
      <c r="A59" s="1">
        <v>6115</v>
      </c>
      <c r="C59" s="1" t="s">
        <v>60</v>
      </c>
      <c r="D59" s="15">
        <v>0</v>
      </c>
      <c r="E59" s="15">
        <v>23</v>
      </c>
      <c r="F59" s="13">
        <v>23</v>
      </c>
      <c r="G59" s="15">
        <v>0</v>
      </c>
      <c r="I59" s="28"/>
    </row>
    <row r="60" spans="1:9" s="1" customFormat="1" ht="12.75" x14ac:dyDescent="0.2">
      <c r="A60" s="1">
        <v>6171</v>
      </c>
      <c r="C60" s="1" t="s">
        <v>38</v>
      </c>
      <c r="D60" s="13">
        <v>1119</v>
      </c>
      <c r="E60" s="15">
        <v>814</v>
      </c>
      <c r="F60" s="13">
        <f t="shared" si="1"/>
        <v>976.8</v>
      </c>
      <c r="G60" s="13">
        <f>'[1]6171'!C28</f>
        <v>1048</v>
      </c>
      <c r="I60" s="28"/>
    </row>
    <row r="61" spans="1:9" s="1" customFormat="1" ht="12.75" x14ac:dyDescent="0.2">
      <c r="A61" s="1">
        <v>6310</v>
      </c>
      <c r="C61" s="1" t="s">
        <v>61</v>
      </c>
      <c r="D61" s="15">
        <v>4</v>
      </c>
      <c r="E61" s="15">
        <v>4</v>
      </c>
      <c r="F61" s="13">
        <f t="shared" si="1"/>
        <v>4.8</v>
      </c>
      <c r="G61" s="15">
        <v>5</v>
      </c>
      <c r="I61" s="28"/>
    </row>
    <row r="62" spans="1:9" s="1" customFormat="1" ht="12.75" x14ac:dyDescent="0.2">
      <c r="A62" s="1">
        <v>6320</v>
      </c>
      <c r="C62" s="1" t="s">
        <v>62</v>
      </c>
      <c r="D62" s="15">
        <v>40</v>
      </c>
      <c r="E62" s="15">
        <v>32</v>
      </c>
      <c r="F62" s="13">
        <f t="shared" si="1"/>
        <v>38.4</v>
      </c>
      <c r="G62" s="15">
        <v>40</v>
      </c>
      <c r="I62" s="28"/>
    </row>
    <row r="63" spans="1:9" s="1" customFormat="1" ht="12.75" x14ac:dyDescent="0.2">
      <c r="A63" s="1">
        <v>6399</v>
      </c>
      <c r="C63" s="1" t="s">
        <v>63</v>
      </c>
      <c r="D63" s="15">
        <v>50</v>
      </c>
      <c r="E63" s="15">
        <v>66</v>
      </c>
      <c r="F63" s="13">
        <f t="shared" si="1"/>
        <v>79.2</v>
      </c>
      <c r="G63" s="15">
        <v>80</v>
      </c>
      <c r="I63" s="28"/>
    </row>
    <row r="64" spans="1:9" s="1" customFormat="1" ht="12.75" x14ac:dyDescent="0.2">
      <c r="A64" s="1">
        <v>6402</v>
      </c>
      <c r="C64" s="1" t="s">
        <v>64</v>
      </c>
      <c r="D64" s="15">
        <v>2</v>
      </c>
      <c r="E64" s="15">
        <v>2</v>
      </c>
      <c r="F64" s="13">
        <f t="shared" si="1"/>
        <v>2.4</v>
      </c>
      <c r="G64" s="15">
        <v>0</v>
      </c>
      <c r="I64" s="28"/>
    </row>
    <row r="65" spans="1:12" s="23" customFormat="1" x14ac:dyDescent="0.25">
      <c r="A65" s="21" t="s">
        <v>65</v>
      </c>
      <c r="B65" s="21"/>
      <c r="C65" s="21"/>
      <c r="D65" s="22">
        <f>SUM(D38:D64)</f>
        <v>6574</v>
      </c>
      <c r="E65" s="22">
        <f>SUM(E38:E64)</f>
        <v>6016</v>
      </c>
      <c r="F65" s="22">
        <f>SUM(F38:F64)</f>
        <v>6795.5999999999995</v>
      </c>
      <c r="G65" s="22">
        <f>SUM(G38:G64)</f>
        <v>4331</v>
      </c>
      <c r="I65" s="28"/>
    </row>
    <row r="66" spans="1:12" s="5" customFormat="1" ht="13.15" customHeight="1" x14ac:dyDescent="0.2">
      <c r="D66" s="24"/>
      <c r="E66" s="24"/>
      <c r="G66" s="24"/>
      <c r="I66" s="28"/>
    </row>
    <row r="67" spans="1:12" s="32" customFormat="1" ht="13.15" customHeight="1" x14ac:dyDescent="0.2">
      <c r="C67" s="1"/>
      <c r="D67" s="33"/>
      <c r="E67" s="33"/>
      <c r="F67" s="34"/>
      <c r="G67" s="34"/>
      <c r="I67" s="35"/>
    </row>
    <row r="68" spans="1:12" s="32" customFormat="1" ht="13.15" customHeight="1" x14ac:dyDescent="0.2">
      <c r="C68" s="36"/>
      <c r="D68" s="33"/>
      <c r="E68" s="33"/>
      <c r="G68" s="33"/>
      <c r="I68" s="35"/>
    </row>
    <row r="69" spans="1:12" s="32" customFormat="1" ht="13.15" customHeight="1" x14ac:dyDescent="0.2">
      <c r="D69" s="33"/>
      <c r="E69" s="33"/>
      <c r="G69" s="33"/>
      <c r="I69" s="35"/>
    </row>
    <row r="70" spans="1:12" s="32" customFormat="1" ht="13.15" customHeight="1" x14ac:dyDescent="0.2">
      <c r="D70" s="37"/>
      <c r="E70" s="33"/>
      <c r="F70" s="34"/>
      <c r="G70" s="33"/>
      <c r="I70" s="38"/>
      <c r="L70" s="33"/>
    </row>
    <row r="71" spans="1:12" s="1" customFormat="1" ht="17.45" customHeight="1" x14ac:dyDescent="0.25">
      <c r="A71" s="39" t="s">
        <v>66</v>
      </c>
      <c r="D71" s="40"/>
      <c r="E71" s="15"/>
      <c r="F71" s="13"/>
      <c r="G71" s="15"/>
      <c r="I71" s="41"/>
      <c r="L71" s="15"/>
    </row>
    <row r="72" spans="1:12" s="1" customFormat="1" ht="13.15" customHeight="1" x14ac:dyDescent="0.2">
      <c r="A72" s="1" t="s">
        <v>67</v>
      </c>
      <c r="B72" s="1" t="s">
        <v>68</v>
      </c>
      <c r="C72" s="13">
        <v>5188</v>
      </c>
      <c r="D72" s="13"/>
      <c r="E72" s="15"/>
      <c r="F72" s="13"/>
      <c r="G72" s="15"/>
      <c r="I72" s="41"/>
      <c r="L72" s="15"/>
    </row>
    <row r="73" spans="1:12" s="1" customFormat="1" ht="13.15" customHeight="1" x14ac:dyDescent="0.2">
      <c r="A73" s="1" t="s">
        <v>69</v>
      </c>
      <c r="B73" s="1" t="s">
        <v>70</v>
      </c>
      <c r="C73" s="13">
        <v>1779</v>
      </c>
      <c r="D73" s="13"/>
      <c r="E73" s="15"/>
      <c r="F73" s="13"/>
      <c r="G73" s="15"/>
      <c r="I73" s="41"/>
      <c r="L73" s="15"/>
    </row>
    <row r="74" spans="1:12" s="1" customFormat="1" ht="13.15" customHeight="1" x14ac:dyDescent="0.2">
      <c r="A74" s="1" t="s">
        <v>71</v>
      </c>
      <c r="B74" s="1" t="s">
        <v>72</v>
      </c>
      <c r="C74" s="13">
        <v>0</v>
      </c>
      <c r="D74" s="13"/>
      <c r="E74" s="15"/>
      <c r="F74" s="13"/>
      <c r="G74" s="15"/>
      <c r="I74" s="41"/>
      <c r="L74" s="15"/>
    </row>
    <row r="75" spans="1:12" s="1" customFormat="1" ht="13.15" customHeight="1" x14ac:dyDescent="0.2">
      <c r="A75" s="1" t="s">
        <v>73</v>
      </c>
      <c r="B75" s="1" t="s">
        <v>74</v>
      </c>
      <c r="C75" s="13">
        <v>79</v>
      </c>
      <c r="D75" s="13"/>
      <c r="E75" s="15"/>
      <c r="F75" s="13"/>
      <c r="G75" s="15"/>
      <c r="I75" s="41"/>
      <c r="L75" s="15"/>
    </row>
    <row r="76" spans="1:12" s="1" customFormat="1" ht="13.15" customHeight="1" x14ac:dyDescent="0.2">
      <c r="B76" s="42" t="s">
        <v>75</v>
      </c>
      <c r="C76" s="43">
        <f>SUM(C72:C75)</f>
        <v>7046</v>
      </c>
      <c r="D76" s="43"/>
      <c r="E76" s="15"/>
      <c r="F76" s="13"/>
      <c r="G76" s="15"/>
      <c r="I76" s="41"/>
      <c r="L76" s="15"/>
    </row>
    <row r="77" spans="1:12" s="1" customFormat="1" ht="13.15" customHeight="1" x14ac:dyDescent="0.2">
      <c r="A77" s="1" t="s">
        <v>76</v>
      </c>
      <c r="B77" s="44" t="s">
        <v>77</v>
      </c>
      <c r="C77" s="13">
        <v>4331</v>
      </c>
      <c r="D77" s="13"/>
      <c r="E77" s="15"/>
      <c r="F77" s="13"/>
      <c r="G77" s="15"/>
      <c r="I77" s="41"/>
      <c r="L77" s="15"/>
    </row>
    <row r="78" spans="1:12" s="1" customFormat="1" ht="13.15" customHeight="1" x14ac:dyDescent="0.2">
      <c r="A78" s="1" t="s">
        <v>78</v>
      </c>
      <c r="B78" s="1" t="s">
        <v>79</v>
      </c>
      <c r="C78" s="13"/>
      <c r="D78" s="13"/>
      <c r="E78" s="15"/>
      <c r="F78" s="13"/>
      <c r="G78" s="15"/>
      <c r="I78" s="41"/>
      <c r="L78" s="15"/>
    </row>
    <row r="79" spans="1:12" s="1" customFormat="1" ht="13.15" customHeight="1" x14ac:dyDescent="0.2">
      <c r="B79" s="42" t="s">
        <v>80</v>
      </c>
      <c r="C79" s="43">
        <f>SUM(C77:C78)</f>
        <v>4331</v>
      </c>
      <c r="D79" s="43"/>
      <c r="E79" s="15"/>
      <c r="F79" s="13"/>
      <c r="G79" s="15"/>
      <c r="I79" s="41"/>
      <c r="L79" s="15"/>
    </row>
    <row r="80" spans="1:12" s="1" customFormat="1" ht="13.15" customHeight="1" x14ac:dyDescent="0.2">
      <c r="D80" s="40"/>
      <c r="E80" s="15"/>
      <c r="F80" s="13"/>
      <c r="G80" s="15"/>
      <c r="I80" s="41"/>
      <c r="L80" s="15"/>
    </row>
    <row r="81" spans="1:12" s="1" customFormat="1" ht="13.15" customHeight="1" x14ac:dyDescent="0.2">
      <c r="B81" s="45"/>
      <c r="D81" s="40"/>
      <c r="E81" s="15"/>
      <c r="F81" s="13"/>
      <c r="G81" s="15"/>
      <c r="I81" s="41"/>
      <c r="L81" s="15"/>
    </row>
    <row r="82" spans="1:12" s="1" customFormat="1" ht="13.15" customHeight="1" x14ac:dyDescent="0.2">
      <c r="D82" s="40"/>
      <c r="E82" s="15"/>
      <c r="F82" s="13"/>
      <c r="G82" s="15"/>
      <c r="I82" s="41"/>
      <c r="L82" s="15"/>
    </row>
    <row r="83" spans="1:12" s="1" customFormat="1" ht="13.15" customHeight="1" x14ac:dyDescent="0.2">
      <c r="A83" s="1" t="s">
        <v>81</v>
      </c>
      <c r="D83" s="40"/>
      <c r="E83" s="15"/>
      <c r="F83" s="13"/>
      <c r="G83" s="15"/>
      <c r="I83" s="41"/>
      <c r="L83" s="15"/>
    </row>
    <row r="84" spans="1:12" s="1" customFormat="1" ht="13.15" customHeight="1" x14ac:dyDescent="0.2">
      <c r="A84" s="1" t="s">
        <v>82</v>
      </c>
      <c r="D84" s="40"/>
      <c r="E84" s="15"/>
      <c r="F84" s="13"/>
      <c r="G84" s="15"/>
      <c r="I84" s="41"/>
      <c r="L84" s="15"/>
    </row>
    <row r="85" spans="1:12" s="1" customFormat="1" ht="13.15" customHeight="1" x14ac:dyDescent="0.2">
      <c r="A85" s="1" t="s">
        <v>83</v>
      </c>
      <c r="D85" s="40"/>
      <c r="E85" s="15"/>
      <c r="F85" s="13"/>
      <c r="G85" s="15"/>
      <c r="I85" s="41"/>
      <c r="L85" s="15"/>
    </row>
    <row r="86" spans="1:12" s="1" customFormat="1" ht="13.15" customHeight="1" x14ac:dyDescent="0.2">
      <c r="A86" s="1" t="s">
        <v>84</v>
      </c>
      <c r="D86" s="40"/>
      <c r="E86" s="15"/>
      <c r="F86" s="13"/>
      <c r="G86" s="15"/>
      <c r="I86" s="41"/>
      <c r="L86" s="15"/>
    </row>
    <row r="87" spans="1:12" s="1" customFormat="1" ht="13.15" customHeight="1" x14ac:dyDescent="0.2">
      <c r="D87" s="40"/>
      <c r="E87" s="15"/>
      <c r="F87" s="13"/>
      <c r="G87" s="15"/>
      <c r="I87" s="41"/>
      <c r="L87" s="15"/>
    </row>
    <row r="88" spans="1:12" s="1" customFormat="1" ht="13.15" customHeight="1" x14ac:dyDescent="0.2">
      <c r="A88" s="1" t="s">
        <v>85</v>
      </c>
      <c r="D88" s="40"/>
      <c r="E88" s="15"/>
      <c r="F88" s="13"/>
      <c r="G88" s="15"/>
      <c r="I88" s="41"/>
      <c r="L88" s="15"/>
    </row>
    <row r="89" spans="1:12" s="1" customFormat="1" ht="13.15" customHeight="1" x14ac:dyDescent="0.2">
      <c r="A89" s="1" t="s">
        <v>86</v>
      </c>
      <c r="D89" s="40"/>
      <c r="E89" s="15"/>
      <c r="F89" s="13"/>
      <c r="G89" s="15"/>
      <c r="I89" s="41"/>
      <c r="L89" s="15"/>
    </row>
    <row r="90" spans="1:12" s="1" customFormat="1" ht="13.15" customHeight="1" x14ac:dyDescent="0.2">
      <c r="A90" s="1" t="s">
        <v>87</v>
      </c>
      <c r="D90" s="40"/>
      <c r="E90" s="15"/>
      <c r="F90" s="13"/>
      <c r="G90" s="15"/>
      <c r="I90" s="41"/>
      <c r="L90" s="15"/>
    </row>
    <row r="91" spans="1:12" s="1" customFormat="1" ht="13.15" customHeight="1" x14ac:dyDescent="0.2">
      <c r="A91" s="1" t="s">
        <v>88</v>
      </c>
      <c r="D91" s="40"/>
      <c r="E91" s="15"/>
      <c r="G91" s="15"/>
      <c r="I91" s="41"/>
      <c r="L91" s="15"/>
    </row>
    <row r="92" spans="1:12" s="1" customFormat="1" ht="13.15" customHeight="1" x14ac:dyDescent="0.2">
      <c r="D92" s="40"/>
      <c r="E92" s="15"/>
      <c r="G92" s="15"/>
      <c r="I92" s="41"/>
      <c r="L92" s="15"/>
    </row>
    <row r="93" spans="1:12" s="1" customFormat="1" ht="13.15" customHeight="1" x14ac:dyDescent="0.2">
      <c r="D93" s="40"/>
      <c r="E93" s="15"/>
      <c r="G93" s="15"/>
      <c r="I93" s="41"/>
      <c r="L93" s="15"/>
    </row>
    <row r="94" spans="1:12" s="1" customFormat="1" ht="13.15" customHeight="1" x14ac:dyDescent="0.2">
      <c r="D94" s="40"/>
      <c r="E94" s="15"/>
      <c r="G94" s="15"/>
      <c r="I94" s="41"/>
      <c r="L94" s="15"/>
    </row>
    <row r="95" spans="1:12" s="1" customFormat="1" ht="13.15" customHeight="1" x14ac:dyDescent="0.2">
      <c r="A95" s="1" t="s">
        <v>89</v>
      </c>
      <c r="D95" s="40"/>
      <c r="E95" s="15"/>
      <c r="G95" s="15"/>
      <c r="I95" s="41"/>
      <c r="L95" s="15"/>
    </row>
    <row r="96" spans="1:12" s="1" customFormat="1" ht="12.75" x14ac:dyDescent="0.2">
      <c r="D96" s="40"/>
      <c r="E96" s="15"/>
      <c r="G96" s="15"/>
      <c r="I96" s="41"/>
      <c r="L96" s="15"/>
    </row>
    <row r="97" spans="1:12" s="1" customFormat="1" ht="12.75" x14ac:dyDescent="0.2">
      <c r="D97" s="40"/>
      <c r="E97" s="15"/>
      <c r="G97" s="15"/>
      <c r="I97" s="41"/>
      <c r="L97" s="15"/>
    </row>
    <row r="98" spans="1:12" s="1" customFormat="1" ht="12.75" x14ac:dyDescent="0.2">
      <c r="D98" s="40"/>
      <c r="E98" s="15"/>
      <c r="G98" s="15"/>
      <c r="I98" s="41"/>
      <c r="L98" s="15"/>
    </row>
    <row r="99" spans="1:12" s="1" customFormat="1" ht="12.75" x14ac:dyDescent="0.2">
      <c r="A99" s="1" t="s">
        <v>90</v>
      </c>
      <c r="B99" s="44">
        <v>43437</v>
      </c>
      <c r="D99" s="40"/>
      <c r="E99" s="15"/>
      <c r="G99" s="15"/>
      <c r="I99" s="41"/>
      <c r="L99" s="15"/>
    </row>
    <row r="100" spans="1:12" s="1" customFormat="1" ht="12.75" x14ac:dyDescent="0.2">
      <c r="A100" s="1" t="s">
        <v>91</v>
      </c>
      <c r="D100" s="40"/>
      <c r="E100" s="15"/>
      <c r="G100" s="15"/>
      <c r="I100" s="41"/>
      <c r="L100" s="15"/>
    </row>
    <row r="101" spans="1:12" s="1" customFormat="1" ht="12.75" x14ac:dyDescent="0.2">
      <c r="D101" s="40"/>
      <c r="E101" s="15"/>
      <c r="G101" s="15"/>
      <c r="I101" s="41"/>
      <c r="L101" s="15"/>
    </row>
    <row r="102" spans="1:12" s="1" customFormat="1" ht="12.75" x14ac:dyDescent="0.2">
      <c r="D102" s="40"/>
      <c r="E102" s="15"/>
      <c r="G102" s="15"/>
      <c r="I102" s="41"/>
      <c r="L102" s="15"/>
    </row>
    <row r="103" spans="1:12" s="1" customFormat="1" ht="12.75" x14ac:dyDescent="0.2">
      <c r="D103" s="40"/>
      <c r="E103" s="15"/>
      <c r="G103" s="15"/>
      <c r="I103" s="41"/>
      <c r="L103" s="15"/>
    </row>
    <row r="104" spans="1:12" s="1" customFormat="1" ht="12.75" x14ac:dyDescent="0.2">
      <c r="D104" s="40"/>
      <c r="E104" s="15"/>
      <c r="G104" s="15"/>
      <c r="I104" s="41"/>
      <c r="L104" s="15"/>
    </row>
    <row r="105" spans="1:12" s="1" customFormat="1" ht="12.75" x14ac:dyDescent="0.2">
      <c r="D105" s="40"/>
      <c r="E105" s="15"/>
      <c r="G105" s="15"/>
      <c r="I105" s="41"/>
      <c r="L105" s="15"/>
    </row>
    <row r="106" spans="1:12" s="1" customFormat="1" ht="12.75" x14ac:dyDescent="0.2">
      <c r="D106" s="40"/>
      <c r="E106" s="15"/>
      <c r="G106" s="15"/>
      <c r="I106" s="41"/>
      <c r="L106" s="15"/>
    </row>
    <row r="107" spans="1:12" s="1" customFormat="1" ht="12.75" x14ac:dyDescent="0.2">
      <c r="D107" s="40"/>
      <c r="E107" s="15"/>
      <c r="G107" s="15"/>
      <c r="I107" s="41"/>
      <c r="L107" s="15"/>
    </row>
    <row r="108" spans="1:12" s="1" customFormat="1" ht="12.75" x14ac:dyDescent="0.2">
      <c r="D108" s="40"/>
      <c r="E108" s="15"/>
      <c r="G108" s="15"/>
      <c r="I108" s="41"/>
      <c r="L108" s="15"/>
    </row>
    <row r="109" spans="1:12" s="1" customFormat="1" ht="12.75" x14ac:dyDescent="0.2">
      <c r="D109" s="40"/>
      <c r="E109" s="15"/>
      <c r="G109" s="15"/>
      <c r="I109" s="41"/>
      <c r="L109" s="15"/>
    </row>
    <row r="110" spans="1:12" s="1" customFormat="1" ht="12.75" x14ac:dyDescent="0.2">
      <c r="D110" s="40"/>
      <c r="E110" s="15"/>
      <c r="G110" s="15"/>
      <c r="I110" s="41"/>
      <c r="L110" s="15"/>
    </row>
    <row r="111" spans="1:12" s="1" customFormat="1" ht="12.75" x14ac:dyDescent="0.2">
      <c r="D111" s="40"/>
      <c r="E111" s="15"/>
      <c r="G111" s="15"/>
      <c r="I111" s="41"/>
      <c r="L111" s="15"/>
    </row>
    <row r="112" spans="1:12" s="1" customFormat="1" ht="12.75" x14ac:dyDescent="0.2">
      <c r="D112" s="40"/>
      <c r="E112" s="15"/>
      <c r="G112" s="15"/>
      <c r="I112" s="41"/>
      <c r="L112" s="15"/>
    </row>
    <row r="113" spans="4:9" s="1" customFormat="1" ht="12.75" x14ac:dyDescent="0.2">
      <c r="D113" s="40"/>
      <c r="E113" s="15"/>
      <c r="G113" s="15"/>
      <c r="I113" s="41"/>
    </row>
    <row r="114" spans="4:9" s="1" customFormat="1" ht="12.75" x14ac:dyDescent="0.2">
      <c r="D114" s="40"/>
      <c r="E114" s="15"/>
      <c r="G114" s="15"/>
      <c r="I114" s="41"/>
    </row>
    <row r="115" spans="4:9" s="1" customFormat="1" ht="12.75" x14ac:dyDescent="0.2">
      <c r="D115" s="40"/>
      <c r="E115" s="15"/>
      <c r="G115" s="15"/>
      <c r="I115" s="41"/>
    </row>
    <row r="116" spans="4:9" s="1" customFormat="1" ht="12.75" x14ac:dyDescent="0.2">
      <c r="D116" s="40"/>
      <c r="E116" s="15"/>
      <c r="G116" s="15"/>
      <c r="I116" s="41"/>
    </row>
    <row r="117" spans="4:9" s="1" customFormat="1" ht="12.75" x14ac:dyDescent="0.2">
      <c r="D117" s="40"/>
      <c r="E117" s="15"/>
      <c r="G117" s="15"/>
      <c r="I117" s="41"/>
    </row>
    <row r="118" spans="4:9" s="1" customFormat="1" ht="12.75" x14ac:dyDescent="0.2">
      <c r="D118" s="40"/>
      <c r="E118" s="15"/>
      <c r="G118" s="15"/>
      <c r="I118" s="41"/>
    </row>
    <row r="119" spans="4:9" s="1" customFormat="1" ht="12.75" x14ac:dyDescent="0.2">
      <c r="D119" s="40"/>
      <c r="E119" s="15"/>
      <c r="G119" s="15"/>
      <c r="I119" s="41"/>
    </row>
    <row r="120" spans="4:9" s="1" customFormat="1" ht="12.75" x14ac:dyDescent="0.2">
      <c r="D120" s="40"/>
      <c r="E120" s="15"/>
      <c r="G120" s="15"/>
      <c r="I120" s="41"/>
    </row>
    <row r="121" spans="4:9" s="1" customFormat="1" ht="12.75" x14ac:dyDescent="0.2">
      <c r="D121" s="40"/>
      <c r="E121" s="15"/>
      <c r="G121" s="15"/>
      <c r="I121" s="41"/>
    </row>
    <row r="122" spans="4:9" s="1" customFormat="1" ht="12.75" x14ac:dyDescent="0.2">
      <c r="D122" s="40"/>
      <c r="E122" s="15"/>
      <c r="G122" s="15"/>
      <c r="I122" s="41"/>
    </row>
    <row r="123" spans="4:9" s="1" customFormat="1" ht="12.75" x14ac:dyDescent="0.2">
      <c r="D123" s="40"/>
      <c r="E123" s="15"/>
      <c r="G123" s="15"/>
      <c r="I123" s="41"/>
    </row>
    <row r="124" spans="4:9" s="1" customFormat="1" ht="12.75" x14ac:dyDescent="0.2">
      <c r="D124" s="40"/>
      <c r="E124" s="15"/>
      <c r="G124" s="15"/>
      <c r="I124" s="41"/>
    </row>
    <row r="125" spans="4:9" s="1" customFormat="1" ht="12.75" x14ac:dyDescent="0.2">
      <c r="D125" s="40"/>
      <c r="E125" s="15"/>
      <c r="G125" s="15"/>
      <c r="I125" s="41"/>
    </row>
    <row r="126" spans="4:9" s="1" customFormat="1" ht="12.75" x14ac:dyDescent="0.2">
      <c r="D126" s="40"/>
      <c r="E126" s="15"/>
      <c r="G126" s="15"/>
      <c r="I126" s="41"/>
    </row>
    <row r="127" spans="4:9" s="1" customFormat="1" ht="12.75" x14ac:dyDescent="0.2">
      <c r="D127" s="40"/>
      <c r="E127" s="15"/>
      <c r="G127" s="15"/>
      <c r="I127" s="41"/>
    </row>
    <row r="128" spans="4:9" s="1" customFormat="1" ht="12.75" x14ac:dyDescent="0.2">
      <c r="D128" s="40"/>
      <c r="E128" s="15"/>
      <c r="G128" s="15"/>
      <c r="I128" s="41"/>
    </row>
    <row r="129" spans="4:9" s="1" customFormat="1" ht="12.75" x14ac:dyDescent="0.2">
      <c r="D129" s="40"/>
      <c r="E129" s="15"/>
      <c r="G129" s="15"/>
      <c r="I129" s="41"/>
    </row>
    <row r="130" spans="4:9" s="1" customFormat="1" ht="12.75" x14ac:dyDescent="0.2">
      <c r="D130" s="40"/>
      <c r="E130" s="15"/>
      <c r="G130" s="15"/>
      <c r="I130" s="41"/>
    </row>
    <row r="131" spans="4:9" s="1" customFormat="1" ht="12.75" x14ac:dyDescent="0.2">
      <c r="D131" s="40"/>
      <c r="E131" s="15"/>
      <c r="G131" s="15"/>
      <c r="I131" s="41"/>
    </row>
    <row r="132" spans="4:9" s="1" customFormat="1" ht="12.75" x14ac:dyDescent="0.2">
      <c r="D132" s="40"/>
      <c r="E132" s="15"/>
      <c r="G132" s="15"/>
      <c r="I132" s="41"/>
    </row>
    <row r="133" spans="4:9" s="1" customFormat="1" ht="12.75" x14ac:dyDescent="0.2">
      <c r="D133" s="40"/>
      <c r="E133" s="15"/>
      <c r="G133" s="15"/>
      <c r="I133" s="41"/>
    </row>
    <row r="134" spans="4:9" s="1" customFormat="1" ht="12.75" x14ac:dyDescent="0.2">
      <c r="D134" s="40"/>
      <c r="E134" s="15"/>
      <c r="G134" s="15"/>
      <c r="I134" s="41"/>
    </row>
    <row r="135" spans="4:9" s="1" customFormat="1" ht="12.75" x14ac:dyDescent="0.2">
      <c r="D135" s="40"/>
      <c r="E135" s="15"/>
      <c r="G135" s="15"/>
      <c r="I135" s="41"/>
    </row>
    <row r="136" spans="4:9" s="1" customFormat="1" ht="12.75" x14ac:dyDescent="0.2">
      <c r="D136" s="40"/>
      <c r="E136" s="15"/>
      <c r="G136" s="15"/>
      <c r="I136" s="41"/>
    </row>
    <row r="137" spans="4:9" s="1" customFormat="1" ht="12.75" x14ac:dyDescent="0.2">
      <c r="D137" s="40"/>
      <c r="E137" s="15"/>
      <c r="G137" s="15"/>
      <c r="I137" s="41"/>
    </row>
    <row r="138" spans="4:9" s="1" customFormat="1" ht="12.75" x14ac:dyDescent="0.2">
      <c r="D138" s="40"/>
      <c r="E138" s="15"/>
      <c r="G138" s="15"/>
      <c r="I138" s="41"/>
    </row>
    <row r="139" spans="4:9" s="1" customFormat="1" ht="12.75" x14ac:dyDescent="0.2">
      <c r="D139" s="40"/>
      <c r="E139" s="15"/>
      <c r="G139" s="15"/>
      <c r="I139" s="41"/>
    </row>
    <row r="140" spans="4:9" s="1" customFormat="1" ht="12.75" x14ac:dyDescent="0.2">
      <c r="D140" s="40"/>
      <c r="E140" s="15"/>
      <c r="G140" s="15"/>
      <c r="I140" s="41"/>
    </row>
    <row r="141" spans="4:9" s="1" customFormat="1" ht="12.75" x14ac:dyDescent="0.2">
      <c r="D141" s="40"/>
      <c r="E141" s="15"/>
      <c r="G141" s="15"/>
      <c r="I141" s="41"/>
    </row>
    <row r="142" spans="4:9" s="1" customFormat="1" ht="12.75" x14ac:dyDescent="0.2">
      <c r="D142" s="40"/>
      <c r="E142" s="15"/>
      <c r="I142" s="14"/>
    </row>
    <row r="143" spans="4:9" s="1" customFormat="1" ht="12.75" x14ac:dyDescent="0.2">
      <c r="D143" s="40"/>
      <c r="E143" s="15"/>
      <c r="I143" s="14"/>
    </row>
    <row r="144" spans="4:9" s="1" customFormat="1" ht="12.75" x14ac:dyDescent="0.2">
      <c r="D144" s="40"/>
      <c r="E144" s="15"/>
      <c r="I144" s="14"/>
    </row>
    <row r="145" spans="4:9" s="1" customFormat="1" ht="12.75" x14ac:dyDescent="0.2">
      <c r="D145" s="40"/>
      <c r="E145" s="15"/>
      <c r="I145" s="14"/>
    </row>
    <row r="146" spans="4:9" s="1" customFormat="1" ht="12.75" x14ac:dyDescent="0.2">
      <c r="D146" s="40"/>
      <c r="E146" s="15"/>
      <c r="I146" s="14"/>
    </row>
    <row r="147" spans="4:9" s="1" customFormat="1" ht="12.75" x14ac:dyDescent="0.2">
      <c r="D147" s="40"/>
      <c r="E147" s="15"/>
      <c r="I147" s="14"/>
    </row>
    <row r="148" spans="4:9" s="1" customFormat="1" ht="12.75" x14ac:dyDescent="0.2">
      <c r="D148" s="40"/>
      <c r="E148" s="15"/>
      <c r="I148" s="14"/>
    </row>
    <row r="149" spans="4:9" s="1" customFormat="1" ht="12.75" x14ac:dyDescent="0.2">
      <c r="D149" s="40"/>
      <c r="E149" s="15"/>
      <c r="I149" s="14"/>
    </row>
    <row r="150" spans="4:9" s="1" customFormat="1" ht="12.75" x14ac:dyDescent="0.2">
      <c r="D150" s="40"/>
      <c r="E150" s="15"/>
      <c r="I150" s="14"/>
    </row>
    <row r="151" spans="4:9" s="1" customFormat="1" ht="12.75" x14ac:dyDescent="0.2">
      <c r="D151" s="40"/>
      <c r="E151" s="15"/>
      <c r="I151" s="14"/>
    </row>
    <row r="152" spans="4:9" s="1" customFormat="1" ht="12.75" x14ac:dyDescent="0.2">
      <c r="D152" s="40"/>
      <c r="E152" s="15"/>
      <c r="I152" s="14"/>
    </row>
    <row r="153" spans="4:9" s="1" customFormat="1" ht="12.75" x14ac:dyDescent="0.2">
      <c r="D153" s="40"/>
      <c r="E153" s="15"/>
      <c r="I153" s="14"/>
    </row>
    <row r="154" spans="4:9" s="1" customFormat="1" ht="12.75" x14ac:dyDescent="0.2">
      <c r="D154" s="40"/>
      <c r="E154" s="15"/>
      <c r="I154" s="14"/>
    </row>
    <row r="155" spans="4:9" s="1" customFormat="1" ht="12.75" x14ac:dyDescent="0.2">
      <c r="D155" s="40"/>
      <c r="E155" s="15"/>
      <c r="I155" s="14"/>
    </row>
    <row r="156" spans="4:9" s="1" customFormat="1" ht="12.75" x14ac:dyDescent="0.2">
      <c r="D156" s="40"/>
      <c r="E156" s="15"/>
      <c r="I156" s="14"/>
    </row>
    <row r="157" spans="4:9" s="1" customFormat="1" ht="12.75" x14ac:dyDescent="0.2">
      <c r="D157" s="40"/>
      <c r="E157" s="15"/>
      <c r="I157" s="14"/>
    </row>
    <row r="158" spans="4:9" s="1" customFormat="1" ht="12.75" x14ac:dyDescent="0.2">
      <c r="D158" s="40"/>
      <c r="E158" s="15"/>
      <c r="I158" s="14"/>
    </row>
    <row r="159" spans="4:9" s="1" customFormat="1" ht="12.75" x14ac:dyDescent="0.2">
      <c r="D159" s="40"/>
      <c r="E159" s="15"/>
      <c r="I159" s="14"/>
    </row>
    <row r="160" spans="4:9" s="1" customFormat="1" ht="12.75" x14ac:dyDescent="0.2">
      <c r="D160" s="40"/>
      <c r="E160" s="15"/>
      <c r="I160" s="14"/>
    </row>
    <row r="161" spans="4:9" s="1" customFormat="1" ht="12.75" x14ac:dyDescent="0.2">
      <c r="D161" s="40"/>
      <c r="E161" s="15"/>
      <c r="I161" s="14"/>
    </row>
    <row r="162" spans="4:9" s="1" customFormat="1" ht="12.75" x14ac:dyDescent="0.2">
      <c r="D162" s="40"/>
      <c r="E162" s="15"/>
      <c r="I162" s="14"/>
    </row>
    <row r="163" spans="4:9" s="1" customFormat="1" ht="12.75" x14ac:dyDescent="0.2">
      <c r="D163" s="40"/>
      <c r="E163" s="15"/>
      <c r="I163" s="14"/>
    </row>
    <row r="164" spans="4:9" s="1" customFormat="1" ht="12.75" x14ac:dyDescent="0.2">
      <c r="D164" s="40"/>
      <c r="E164" s="15"/>
      <c r="I164" s="14"/>
    </row>
    <row r="165" spans="4:9" s="1" customFormat="1" ht="12.75" x14ac:dyDescent="0.2">
      <c r="D165" s="40"/>
      <c r="E165" s="15"/>
      <c r="I165" s="14"/>
    </row>
    <row r="166" spans="4:9" s="1" customFormat="1" ht="12.75" x14ac:dyDescent="0.2">
      <c r="D166" s="40"/>
      <c r="E166" s="15"/>
      <c r="I166" s="14"/>
    </row>
    <row r="167" spans="4:9" s="1" customFormat="1" ht="12.75" x14ac:dyDescent="0.2">
      <c r="D167" s="40"/>
      <c r="E167" s="15"/>
      <c r="I167" s="14"/>
    </row>
    <row r="168" spans="4:9" s="1" customFormat="1" ht="12.75" x14ac:dyDescent="0.2">
      <c r="D168" s="40"/>
      <c r="E168" s="15"/>
      <c r="I168" s="14"/>
    </row>
    <row r="169" spans="4:9" s="1" customFormat="1" ht="12.75" x14ac:dyDescent="0.2">
      <c r="D169" s="40"/>
      <c r="E169" s="15"/>
      <c r="I169" s="14"/>
    </row>
    <row r="170" spans="4:9" s="1" customFormat="1" ht="12.75" x14ac:dyDescent="0.2">
      <c r="D170" s="40"/>
      <c r="E170" s="15"/>
      <c r="I170" s="14"/>
    </row>
    <row r="171" spans="4:9" s="1" customFormat="1" ht="12.75" x14ac:dyDescent="0.2">
      <c r="D171" s="40"/>
      <c r="E171" s="15"/>
      <c r="I171" s="14"/>
    </row>
    <row r="172" spans="4:9" s="1" customFormat="1" ht="12.75" x14ac:dyDescent="0.2">
      <c r="D172" s="40"/>
      <c r="E172" s="15"/>
      <c r="I172" s="14"/>
    </row>
    <row r="173" spans="4:9" s="1" customFormat="1" ht="12.75" x14ac:dyDescent="0.2">
      <c r="D173" s="40"/>
      <c r="E173" s="15"/>
      <c r="I173" s="14"/>
    </row>
    <row r="174" spans="4:9" s="1" customFormat="1" ht="12.75" x14ac:dyDescent="0.2">
      <c r="D174" s="40"/>
      <c r="E174" s="15"/>
      <c r="I174" s="14"/>
    </row>
    <row r="175" spans="4:9" s="1" customFormat="1" ht="12.75" x14ac:dyDescent="0.2">
      <c r="D175" s="40"/>
      <c r="E175" s="15"/>
      <c r="I175" s="14"/>
    </row>
    <row r="176" spans="4:9" s="1" customFormat="1" ht="12.75" x14ac:dyDescent="0.2">
      <c r="D176" s="40"/>
      <c r="E176" s="15"/>
      <c r="I176" s="14"/>
    </row>
    <row r="177" spans="4:9" s="1" customFormat="1" ht="12.75" x14ac:dyDescent="0.2">
      <c r="D177" s="40"/>
      <c r="E177" s="15"/>
      <c r="I177" s="14"/>
    </row>
    <row r="178" spans="4:9" s="1" customFormat="1" ht="12.75" x14ac:dyDescent="0.2">
      <c r="D178" s="40"/>
      <c r="E178" s="15"/>
      <c r="I178" s="14"/>
    </row>
    <row r="179" spans="4:9" s="1" customFormat="1" ht="12.75" x14ac:dyDescent="0.2">
      <c r="D179" s="40"/>
      <c r="E179" s="15"/>
      <c r="I179" s="14"/>
    </row>
    <row r="180" spans="4:9" s="1" customFormat="1" ht="12.75" x14ac:dyDescent="0.2">
      <c r="D180" s="40"/>
      <c r="E180" s="15"/>
      <c r="I180" s="14"/>
    </row>
    <row r="181" spans="4:9" s="1" customFormat="1" ht="12.75" x14ac:dyDescent="0.2">
      <c r="D181" s="40"/>
      <c r="E181" s="15"/>
      <c r="I181" s="14"/>
    </row>
    <row r="182" spans="4:9" s="1" customFormat="1" ht="12.75" x14ac:dyDescent="0.2">
      <c r="D182" s="40"/>
      <c r="E182" s="15"/>
      <c r="I182" s="14"/>
    </row>
    <row r="183" spans="4:9" s="1" customFormat="1" ht="12.75" x14ac:dyDescent="0.2">
      <c r="D183" s="40"/>
      <c r="E183" s="15"/>
      <c r="I183" s="14"/>
    </row>
    <row r="184" spans="4:9" s="1" customFormat="1" ht="12.75" x14ac:dyDescent="0.2">
      <c r="D184" s="40"/>
      <c r="E184" s="15"/>
      <c r="I184" s="14"/>
    </row>
    <row r="185" spans="4:9" s="1" customFormat="1" ht="12.75" x14ac:dyDescent="0.2">
      <c r="D185" s="40"/>
      <c r="E185" s="15"/>
      <c r="I185" s="14"/>
    </row>
    <row r="186" spans="4:9" s="1" customFormat="1" ht="12.75" x14ac:dyDescent="0.2">
      <c r="D186" s="40"/>
      <c r="E186" s="15"/>
      <c r="I186" s="14"/>
    </row>
    <row r="187" spans="4:9" s="1" customFormat="1" ht="12.75" x14ac:dyDescent="0.2">
      <c r="D187" s="40"/>
      <c r="E187" s="15"/>
      <c r="I187" s="14"/>
    </row>
    <row r="188" spans="4:9" s="1" customFormat="1" ht="12.75" x14ac:dyDescent="0.2">
      <c r="D188" s="40"/>
      <c r="E188" s="15"/>
      <c r="I188" s="14"/>
    </row>
    <row r="189" spans="4:9" s="1" customFormat="1" ht="12.75" x14ac:dyDescent="0.2">
      <c r="D189" s="40"/>
      <c r="E189" s="15"/>
      <c r="I189" s="14"/>
    </row>
    <row r="190" spans="4:9" s="1" customFormat="1" ht="12.75" x14ac:dyDescent="0.2">
      <c r="D190" s="40"/>
      <c r="E190" s="15"/>
      <c r="I190" s="14"/>
    </row>
    <row r="191" spans="4:9" s="1" customFormat="1" ht="12.75" x14ac:dyDescent="0.2">
      <c r="D191" s="40"/>
      <c r="E191" s="15"/>
      <c r="I191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el.deska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Kalugin</dc:creator>
  <cp:lastModifiedBy>Vladimír Kalugin</cp:lastModifiedBy>
  <dcterms:created xsi:type="dcterms:W3CDTF">2018-12-02T21:46:35Z</dcterms:created>
  <dcterms:modified xsi:type="dcterms:W3CDTF">2018-12-02T22:00:14Z</dcterms:modified>
</cp:coreProperties>
</file>